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9720" windowHeight="6795" firstSheet="1" activeTab="4"/>
  </bookViews>
  <sheets>
    <sheet name="Balance Sheet" sheetId="1" r:id="rId1"/>
    <sheet name="Income Statement" sheetId="2" r:id="rId2"/>
    <sheet name="Equity" sheetId="3" r:id="rId3"/>
    <sheet name="Cash flow" sheetId="4" r:id="rId4"/>
    <sheet name="Not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<sst xmlns="http://schemas.openxmlformats.org/spreadsheetml/2006/main" count="408" uniqueCount="333">
  <si>
    <t xml:space="preserve">       ASIA FILE CORPORATION BHD. (313192-P)</t>
  </si>
  <si>
    <t xml:space="preserve">                ( Incorporated in Malaysia )</t>
  </si>
  <si>
    <t xml:space="preserve">     CONDENSED CONSOLIDATED BALANCE SHEETS</t>
  </si>
  <si>
    <t>As at</t>
  </si>
  <si>
    <t>End of</t>
  </si>
  <si>
    <t xml:space="preserve">Preceding </t>
  </si>
  <si>
    <t>Current</t>
  </si>
  <si>
    <t xml:space="preserve">Financial </t>
  </si>
  <si>
    <t>Quarter</t>
  </si>
  <si>
    <t>Year End</t>
  </si>
  <si>
    <t>(Unaudited)</t>
  </si>
  <si>
    <t>RM'000</t>
  </si>
  <si>
    <t>Property, Plant and Equipment</t>
  </si>
  <si>
    <t>Investment in Associated Companies</t>
  </si>
  <si>
    <t>Other Investments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</si>
  <si>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</si>
  <si>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</si>
  <si>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</si>
  <si>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</si>
  <si>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</si>
  <si>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</si>
  <si>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Taxation</t>
  </si>
  <si>
    <t>Dividend Payable</t>
  </si>
  <si>
    <t xml:space="preserve">Net Current assets </t>
  </si>
  <si>
    <t>Share Capital</t>
  </si>
  <si>
    <t>Treasury Shares</t>
  </si>
  <si>
    <t>Reserves</t>
  </si>
  <si>
    <t>Shareholders' Fund</t>
  </si>
  <si>
    <t>Minority Interests</t>
  </si>
  <si>
    <t>Long Term Borrowings</t>
  </si>
  <si>
    <t>Deferred Taxation</t>
  </si>
  <si>
    <t>The Condensed Consolidated Balance Sheets should be read in conjunction with the Annual Financial Report for the</t>
  </si>
  <si>
    <t>ASIA FILE CORPORATION BHD. ( 313192-P)</t>
  </si>
  <si>
    <t>(Incorporated in Malaysia)</t>
  </si>
  <si>
    <t>The figures have not been audited.</t>
  </si>
  <si>
    <t xml:space="preserve">             </t>
  </si>
  <si>
    <t xml:space="preserve">      CONDENSED CONSOLIDATED  INCOME STATEMENTS</t>
  </si>
  <si>
    <t xml:space="preserve">                        Individual Quarter</t>
  </si>
  <si>
    <t xml:space="preserve">                            Cumulative Quarter</t>
  </si>
  <si>
    <t>Preceding year</t>
  </si>
  <si>
    <t xml:space="preserve">Current </t>
  </si>
  <si>
    <t xml:space="preserve">Corresponding </t>
  </si>
  <si>
    <t>Year to</t>
  </si>
  <si>
    <t>Date</t>
  </si>
  <si>
    <t>Period</t>
  </si>
  <si>
    <t>Revenue</t>
  </si>
  <si>
    <t>Operating Expenses</t>
  </si>
  <si>
    <t>Other Operating Income</t>
  </si>
  <si>
    <t>Profit from Operations</t>
  </si>
  <si>
    <t>Finance cost</t>
  </si>
  <si>
    <t>Investing Results</t>
  </si>
  <si>
    <t>Shares of profit of associates</t>
  </si>
  <si>
    <t>Profit before tax</t>
  </si>
  <si>
    <t>Profit after tax</t>
  </si>
  <si>
    <t>Minority Interest</t>
  </si>
  <si>
    <t>Net Profit for the period</t>
  </si>
  <si>
    <t>I)  Basic earnings per ordinary share (sen)</t>
  </si>
  <si>
    <t>ii) Fully diluted earnings per ordinary</t>
  </si>
  <si>
    <t>The Condensed Consolidated Income Statements should be read in conjunction with the Annual Financial</t>
  </si>
  <si>
    <t xml:space="preserve">     CONDENSED CONSOLIDATED STATEMENTS OF CHANGES IN EQUITY</t>
  </si>
  <si>
    <t>Exchange</t>
  </si>
  <si>
    <t xml:space="preserve">Share </t>
  </si>
  <si>
    <t>Treasury</t>
  </si>
  <si>
    <t>Share</t>
  </si>
  <si>
    <t>Fluctuation</t>
  </si>
  <si>
    <t>Retained</t>
  </si>
  <si>
    <t>Capital</t>
  </si>
  <si>
    <t>Shares</t>
  </si>
  <si>
    <t>Premium</t>
  </si>
  <si>
    <t>Reserve</t>
  </si>
  <si>
    <t>Profits</t>
  </si>
  <si>
    <t>Total</t>
  </si>
  <si>
    <t>At 1 April 2003 as previously stated</t>
  </si>
  <si>
    <t>At 1 April 2003 as restated</t>
  </si>
  <si>
    <t>Purchase of own shares</t>
  </si>
  <si>
    <t xml:space="preserve">Issue of shares: </t>
  </si>
  <si>
    <t xml:space="preserve">         - under ESOS</t>
  </si>
  <si>
    <t>Currency translation differences,</t>
  </si>
  <si>
    <t xml:space="preserve">representing net losses not </t>
  </si>
  <si>
    <t>recognised in the income statement</t>
  </si>
  <si>
    <t>Dividends</t>
  </si>
  <si>
    <t>The Condensed Consolidated Statement Of Changes In Equity should be read in conjunction with the Annual Financial</t>
  </si>
  <si>
    <t xml:space="preserve">     CONDENSED CONSOLIDATED CASH FLOW STATEMENTS</t>
  </si>
  <si>
    <t xml:space="preserve">ended </t>
  </si>
  <si>
    <t>Net Profit before tax</t>
  </si>
  <si>
    <t xml:space="preserve">  Non-cash items</t>
  </si>
  <si>
    <t xml:space="preserve">  Non-operating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</si>
  <si>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</si>
  <si>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</si>
  <si>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</si>
  <si>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</si>
  <si>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</si>
  <si>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Investing activities</t>
  </si>
  <si>
    <t xml:space="preserve">  Equity investments</t>
  </si>
  <si>
    <t xml:space="preserve">  Other investments</t>
  </si>
  <si>
    <t>Financing activities</t>
  </si>
  <si>
    <t xml:space="preserve">  Dividend paid</t>
  </si>
  <si>
    <t xml:space="preserve">  Purchase of own shares</t>
  </si>
  <si>
    <t xml:space="preserve">  Proceed from issue of shares</t>
  </si>
  <si>
    <t>Net Change in Cash &amp; Cash Equivalents</t>
  </si>
  <si>
    <t>Effects of exchange rates on Cash &amp; Cash Equivalents</t>
  </si>
  <si>
    <t>ASIA FILE CORPORATION BHD. (313192-P)</t>
  </si>
  <si>
    <t>A</t>
  </si>
  <si>
    <t>EXPLANATORY NOTES TO THE INTERIM FINANCIAL REPORT - MASB 26</t>
  </si>
  <si>
    <t>A1</t>
  </si>
  <si>
    <t>Basis of preparation</t>
  </si>
  <si>
    <t>The interim financial report is unaudited and has been prepared in compliance with MASB 26</t>
  </si>
  <si>
    <t xml:space="preserve">The interim financial report should be read in conjunction with the audited financial statements of </t>
  </si>
  <si>
    <t>(a)  Changes in Accounting Policy</t>
  </si>
  <si>
    <t xml:space="preserve">       </t>
  </si>
  <si>
    <t>MASB 25: Income Taxes</t>
  </si>
  <si>
    <t>Previously, deferred tax liabilities were provided for on account of timing differences only to</t>
  </si>
  <si>
    <t>(b)  Prior Year Adjustments</t>
  </si>
  <si>
    <t xml:space="preserve">The changes in accounting policy have been applied retrospectively and comparatives have </t>
  </si>
  <si>
    <t xml:space="preserve">Effects on </t>
  </si>
  <si>
    <t xml:space="preserve">Retained </t>
  </si>
  <si>
    <t xml:space="preserve">Deferred </t>
  </si>
  <si>
    <t>At 1 April 2003, as previously stated</t>
  </si>
  <si>
    <t>Effects of adopting MASB 25</t>
  </si>
  <si>
    <t>At 1 April 2003, as restated</t>
  </si>
  <si>
    <t>A2</t>
  </si>
  <si>
    <t>Audit report of preceding annual financial statements</t>
  </si>
  <si>
    <t>was not subject to any qualification.</t>
  </si>
  <si>
    <t>A3</t>
  </si>
  <si>
    <t>Seasonal or cyclical factors</t>
  </si>
  <si>
    <t>The operation of the Group is not subject to any effects of seasonality or cyclicality.</t>
  </si>
  <si>
    <t>A4</t>
  </si>
  <si>
    <t>Unusual items</t>
  </si>
  <si>
    <t>There were no unusual items that have a material effect on the assets, liabilities, equity, net income or</t>
  </si>
  <si>
    <t>A5</t>
  </si>
  <si>
    <t>Material changes in accounting estimates</t>
  </si>
  <si>
    <t>There were no changes in accounting estimates of amounts reported in prior financial years.</t>
  </si>
  <si>
    <t>A6</t>
  </si>
  <si>
    <t>Issuance or repayment of debts and equity securities</t>
  </si>
  <si>
    <t>Other than the above, there were no issuances or repayment of debts and equity securities, share buy-backs,</t>
  </si>
  <si>
    <t xml:space="preserve">share cancellations, shares held as treasury shares and resale of treasury shares for the current quarter and </t>
  </si>
  <si>
    <t>financial year to date.</t>
  </si>
  <si>
    <t>A7</t>
  </si>
  <si>
    <t xml:space="preserve">Dividend </t>
  </si>
  <si>
    <t>A8</t>
  </si>
  <si>
    <t>Segment information</t>
  </si>
  <si>
    <t>Business segment</t>
  </si>
  <si>
    <t>The Group is principally involved in the manufacture and trading of stationery products.  Business segmental</t>
  </si>
  <si>
    <t xml:space="preserve">information has therefore not been prepared as the Group's revenue, operating profit, assets employed, </t>
  </si>
  <si>
    <t>confined to one business segment.</t>
  </si>
  <si>
    <t>A9</t>
  </si>
  <si>
    <t>Valuations of property, plant and equipment</t>
  </si>
  <si>
    <t>The valuations of land and buildings have been brought forward without amendment from the previous</t>
  </si>
  <si>
    <t>annual report.</t>
  </si>
  <si>
    <t>A10</t>
  </si>
  <si>
    <t>Material events subsequent to the end of the quarter</t>
  </si>
  <si>
    <t>There were no material events subsequent to the end of the quarter.</t>
  </si>
  <si>
    <t>A11</t>
  </si>
  <si>
    <t>Changes in composition of the Group</t>
  </si>
  <si>
    <t>A12</t>
  </si>
  <si>
    <t>Changes in contingent liabilities/assets</t>
  </si>
  <si>
    <t>any contingent liabilities/assets.</t>
  </si>
  <si>
    <t>A13</t>
  </si>
  <si>
    <t>Capital commitments</t>
  </si>
  <si>
    <t>Machinery</t>
  </si>
  <si>
    <t xml:space="preserve">Approved and </t>
  </si>
  <si>
    <t xml:space="preserve">  contracted for</t>
  </si>
  <si>
    <t>Lease commitments</t>
  </si>
  <si>
    <t>One of its subsidiaries has entered into a rental lease commitment as follows :-</t>
  </si>
  <si>
    <t>Less Than one year</t>
  </si>
  <si>
    <t>One to two years</t>
  </si>
  <si>
    <t>Above two years</t>
  </si>
  <si>
    <t>B</t>
  </si>
  <si>
    <t>B1</t>
  </si>
  <si>
    <t>Review of performance</t>
  </si>
  <si>
    <t>B2</t>
  </si>
  <si>
    <t>Comparison of profit before taxation with preceding quarter</t>
  </si>
  <si>
    <t>B3</t>
  </si>
  <si>
    <t>Current year prospects</t>
  </si>
  <si>
    <t>B4</t>
  </si>
  <si>
    <t>Profit forecast or profit guarantee</t>
  </si>
  <si>
    <t>No profit forecast or profit guarantee was published by the Group.</t>
  </si>
  <si>
    <t>B5</t>
  </si>
  <si>
    <t>Tax expense</t>
  </si>
  <si>
    <t>Current year tax expense</t>
  </si>
  <si>
    <t>Deferred tax expense</t>
  </si>
  <si>
    <t>Tax expense on share of profit of associates</t>
  </si>
  <si>
    <t>The lower tax rate in relation to the results of the Group for the financial year to date is mainly due to</t>
  </si>
  <si>
    <t>availability of certain tax incentive.</t>
  </si>
  <si>
    <t>B6</t>
  </si>
  <si>
    <t>Profit/loss on sale of unquoted investments and properties</t>
  </si>
  <si>
    <t xml:space="preserve">      Sales proceeds</t>
  </si>
  <si>
    <t xml:space="preserve">      Cost of investments</t>
  </si>
  <si>
    <t xml:space="preserve">      Gain on disposal</t>
  </si>
  <si>
    <t>B7</t>
  </si>
  <si>
    <t>Purchase or disposal of quoted securities</t>
  </si>
  <si>
    <t>(a)  Purchase and disposal of quoted securities were as follows:</t>
  </si>
  <si>
    <t>Purchase of quoted securities</t>
  </si>
  <si>
    <t>Disposal of quoted securities</t>
  </si>
  <si>
    <t>(b)  Investment in quoted securities:</t>
  </si>
  <si>
    <t xml:space="preserve">As at </t>
  </si>
  <si>
    <t xml:space="preserve">      At cost</t>
  </si>
  <si>
    <t xml:space="preserve">      At book value</t>
  </si>
  <si>
    <t xml:space="preserve">      At market value</t>
  </si>
  <si>
    <t>B8</t>
  </si>
  <si>
    <t>Status of corporate proposal announced</t>
  </si>
  <si>
    <t>No corporate proposal was announced by the Group.</t>
  </si>
  <si>
    <t>B9</t>
  </si>
  <si>
    <t>Group borrowings and debt securities</t>
  </si>
  <si>
    <t>B10</t>
  </si>
  <si>
    <t>Off balance sheet financial instruments</t>
  </si>
  <si>
    <t>During the period under review, the Group has not entered into any contract involving off balance</t>
  </si>
  <si>
    <t>sheet financial instruments except for the following foreign currency contracts which will be used to</t>
  </si>
  <si>
    <t>hedge the Group's committed sales in foreign currency :-</t>
  </si>
  <si>
    <t>Contract</t>
  </si>
  <si>
    <t>Equivalent</t>
  </si>
  <si>
    <t>Currency</t>
  </si>
  <si>
    <t>Amount</t>
  </si>
  <si>
    <t>in RM</t>
  </si>
  <si>
    <t>Due in</t>
  </si>
  <si>
    <t>('000)</t>
  </si>
  <si>
    <t>USD</t>
  </si>
  <si>
    <t xml:space="preserve">Forward foreign exchange contracts are entered into with licensed banks to hedge part of </t>
  </si>
  <si>
    <t>B11</t>
  </si>
  <si>
    <t>Changes in material litigation</t>
  </si>
  <si>
    <t>There was no material litigation against the Group as at to date.</t>
  </si>
  <si>
    <t>B12</t>
  </si>
  <si>
    <t>B13</t>
  </si>
  <si>
    <t>Earnings per share</t>
  </si>
  <si>
    <t>Quarter ended</t>
  </si>
  <si>
    <t>Year to Date</t>
  </si>
  <si>
    <t>Basic earnings per share</t>
  </si>
  <si>
    <t>Net profit for the period (RM'000)</t>
  </si>
  <si>
    <t>Weighted average number of ordinary shares ('000)</t>
  </si>
  <si>
    <t>Basic earnings per share (sen)</t>
  </si>
  <si>
    <t>Diluted earnings per share</t>
  </si>
  <si>
    <t>Adjustment for share options ('000)</t>
  </si>
  <si>
    <t>Weighted average number of ordinary shares for</t>
  </si>
  <si>
    <t>diluted earnings per share ('000)</t>
  </si>
  <si>
    <t>Diluted earnings per share (sen)</t>
  </si>
  <si>
    <t>By Order of The Board</t>
  </si>
  <si>
    <t>Lam Voon Kean (Company Secretary)</t>
  </si>
  <si>
    <t>Prior year adjustment (Note A1)</t>
  </si>
  <si>
    <t>provision for deferred taxation on revalued land and buildings are as follows:</t>
  </si>
  <si>
    <t xml:space="preserve">been restated.  The effects of changes in accounting policy comprising the adjustment for the </t>
  </si>
  <si>
    <t>Bank borrowings</t>
  </si>
  <si>
    <t xml:space="preserve">the Group's sales from exchange rate movements.  As the exchange rates are pre-determined </t>
  </si>
  <si>
    <t xml:space="preserve">under such contracts, the Group is not exposed to any market risk.  Given that the contracts are </t>
  </si>
  <si>
    <t>entered into with licensed banks, we are of the view that credit risk is minimal.</t>
  </si>
  <si>
    <t>account for the difference between the contracted rate and the prevailing market rate.</t>
  </si>
  <si>
    <t xml:space="preserve">As at balance sheet date, no adjustment has been made for the above forward contracts to </t>
  </si>
  <si>
    <t>denominated in Ringgit Malaysia and USD respectively.</t>
  </si>
  <si>
    <t xml:space="preserve">Group borrowings relate to short term unsecured bank overdraft and foreign currency loan which are </t>
  </si>
  <si>
    <t>Securities Berhad.</t>
  </si>
  <si>
    <t xml:space="preserve">"Interim Financial Reporting" and Paragraph 9.22 of the Listing Requirements of Bursa Malaysia  </t>
  </si>
  <si>
    <t>cash flow reported in the interim financial report.</t>
  </si>
  <si>
    <t>Additional information required by the Bursa Malaysia Securities Berhad's Listing Requirements</t>
  </si>
  <si>
    <t>Cash &amp; Cash Equivalents at beginning of year</t>
  </si>
  <si>
    <t>Cash &amp; Cash Equivalent at end of year</t>
  </si>
  <si>
    <t xml:space="preserve">      - Over provision in respect of prior year</t>
  </si>
  <si>
    <t>Bank Overdrafts</t>
  </si>
  <si>
    <t>RM('000)</t>
  </si>
  <si>
    <t>USD('000)</t>
  </si>
  <si>
    <t>year ended 31st March 2004.</t>
  </si>
  <si>
    <t>Report for the year ended 31st March 2004</t>
  </si>
  <si>
    <t>Report for the year ended 31st March 2004.</t>
  </si>
  <si>
    <t xml:space="preserve">At 1 April 2004 </t>
  </si>
  <si>
    <t>the Group for the year ended 31 March 2004.</t>
  </si>
  <si>
    <t>The accounting policies and methods of computation adopted by the Group in this interim financial report</t>
  </si>
  <si>
    <t>are consistent with those adopted in the annual financial statements for the year ended 31 March 2004.</t>
  </si>
  <si>
    <t>The adoption of MASB 25, MASB 27 to MASB 29 became effective for the financial year ended 31 March 2004</t>
  </si>
  <si>
    <t xml:space="preserve">for the Group.  The adoption of MASB 27 to MASB 29 has not given rise to any adjustments to the opening </t>
  </si>
  <si>
    <t>balances of retained profits of the prior year and the current period or to changes in comparatives.  The changes</t>
  </si>
  <si>
    <t>and effects of adopting MASB 25 which resulted in prior year adjustments are as follows:</t>
  </si>
  <si>
    <t>The audit report of the Group's annual financial statements for the year ended 31 March 2004</t>
  </si>
  <si>
    <t>(a)  In respect of the financial year ending 31 March 2005</t>
  </si>
  <si>
    <r>
      <t xml:space="preserve">       </t>
    </r>
    <r>
      <rPr>
        <sz val="8"/>
        <rFont val="Arial"/>
        <family val="2"/>
      </rPr>
      <t>No dividend was declared during the current financial quarter and financial year to date.</t>
    </r>
  </si>
  <si>
    <t>(b)  In respect of the financial year ended 31 March 2004</t>
  </si>
  <si>
    <t xml:space="preserve">       for the financial year ended 31 March 2004 was paid on 25 May 2004.</t>
  </si>
  <si>
    <t>There were no changes in the composition of the Group for the current financial year to date.</t>
  </si>
  <si>
    <t>Since the last audited financial statements as at 31 March 2004, the Group does not have</t>
  </si>
  <si>
    <t xml:space="preserve">  Bank borrowings, net</t>
  </si>
  <si>
    <t>There were no sales of unquoted investments and properties for the current quarter and financial year-to-date.</t>
  </si>
  <si>
    <t xml:space="preserve">The Condensed Consolidated Cash Flow Statements should be read in conjunction with the Annual </t>
  </si>
  <si>
    <t>Financial Report for the year ended 31st March 2004.</t>
  </si>
  <si>
    <t xml:space="preserve">      - Under provision in prior year</t>
  </si>
  <si>
    <t xml:space="preserve">Under MASB 25, deferred tax liabilities are recognized for all taxable temporary differences.  </t>
  </si>
  <si>
    <t xml:space="preserve">the extent that a tax liability was expected to materialize in the foreseeable future. </t>
  </si>
  <si>
    <r>
      <t xml:space="preserve">       </t>
    </r>
    <r>
      <rPr>
        <sz val="8"/>
        <rFont val="Arial"/>
        <family val="2"/>
      </rPr>
      <t xml:space="preserve">An interim dividend of 10% less 28% tax on 69,433,900 ordinary shares  of RM1 each totaling RM4,999,241       </t>
    </r>
  </si>
  <si>
    <t>liabilities, capital expenditure, depreciation and amortization as well as non-cash expenses are mainly</t>
  </si>
  <si>
    <t xml:space="preserve"> </t>
  </si>
  <si>
    <t xml:space="preserve">Quarterly report on consolidated results for the financial quarter ended 30 September 2004. </t>
  </si>
  <si>
    <t>At 30 September 2004</t>
  </si>
  <si>
    <t>At 30 September 2003</t>
  </si>
  <si>
    <t>NOTES TO THE INTERIM FINANCIAL REPORT FOR THE QUARTER ENDED 30 SEPTEMBER 2004</t>
  </si>
  <si>
    <t>6 month period</t>
  </si>
  <si>
    <t>ended 30 September 2004</t>
  </si>
  <si>
    <t>Net profit for the period</t>
  </si>
  <si>
    <t>ended 30 September 2003</t>
  </si>
  <si>
    <t>FOR SIX MONTH PERIOD ENDED 30 SEPTEMBER 2004</t>
  </si>
  <si>
    <t>the quarter and financial year to date.</t>
  </si>
  <si>
    <t xml:space="preserve">190,800 and 350,200 ordinary shares were issued pursuant to the Employee Share Option Scheme during </t>
  </si>
  <si>
    <t>A total of 100 shares of Asia File Corporation Bhd was purchased and retained as treasury shares</t>
  </si>
  <si>
    <t>pursuant to the Shares Buy Back Scheme for the current quarter and financial year to date.  Accordingly,</t>
  </si>
  <si>
    <t>a total of 595,600 shares was retained as treasury shares as at quarter ended 30 September 2004.</t>
  </si>
  <si>
    <t>30.09.2004</t>
  </si>
  <si>
    <t>6 months</t>
  </si>
  <si>
    <t>2nd Quarter</t>
  </si>
  <si>
    <t>30.9.2004</t>
  </si>
  <si>
    <t>6 months ended</t>
  </si>
  <si>
    <t>SGD</t>
  </si>
  <si>
    <t xml:space="preserve">      - Based on results for the year</t>
  </si>
  <si>
    <t xml:space="preserve">      - Current year</t>
  </si>
  <si>
    <t xml:space="preserve">    Note B13</t>
  </si>
  <si>
    <t xml:space="preserve">    share (sen)  Note B13</t>
  </si>
  <si>
    <t>At the Annual General Meeting held on 30 September 2004, the shareholders of Asia File Corporation Bhd</t>
  </si>
  <si>
    <t xml:space="preserve">had approved a final tax exempt dividend of 15% amounting to RM 10,457,670.  The dividend will be paid </t>
  </si>
  <si>
    <t>on 27 December 2004.</t>
  </si>
  <si>
    <t>(Audited)</t>
  </si>
  <si>
    <t xml:space="preserve">The Group's total turnover and pre tax profit for the quarter increased by 21.6% and 16.7% respectively when </t>
  </si>
  <si>
    <t>compared with the corresponding quarter last year.</t>
  </si>
  <si>
    <t>Export sector remained as the main driver and showed a significant growth of 37.6% when compared to the</t>
  </si>
  <si>
    <t>Pretax profit increased from RM 9.3 million in June quarter to RM 9.6 million in the current quarter.</t>
  </si>
  <si>
    <t>Based on the cumulative pre tax of RM 18.9 million which reflected an improvement of 13.5% over the preceding</t>
  </si>
  <si>
    <t>period, the Group is confident to achieve a better financial result for the financial year ending 31March 2005.</t>
  </si>
  <si>
    <t>A14</t>
  </si>
  <si>
    <t>Net tangible assets per share (sen)</t>
  </si>
  <si>
    <t>AS AT 30 SEPTEMBER 2004</t>
  </si>
  <si>
    <t>Net Tangible Assets Per Share ( sen )</t>
  </si>
  <si>
    <t>Shareholders' Fund (RM'000)</t>
  </si>
  <si>
    <t>Share Capital (000)</t>
  </si>
  <si>
    <t>Treasury Shares (000)</t>
  </si>
  <si>
    <t xml:space="preserve">corresponding quarter last year.  Europe, Japan, U.S.A and Australia emerged as the major overseas market, </t>
  </si>
  <si>
    <t>to price competitiveness and a stagnant market.</t>
  </si>
  <si>
    <t>which contributed a total 75% of the total export sales.  Local market experienced some slight drop of 8% due to</t>
  </si>
  <si>
    <t>Six month</t>
  </si>
  <si>
    <t>Adjustment for:</t>
  </si>
  <si>
    <t>29 November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</si>
</sst>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-mmm\-yyyy"/>
    <numFmt numFmtId="166" formatCode="_(* #,##0.0_);_(* \(#,##0.0\);_(* &quot;-&quot;??_);_(@_)"/>
    <numFmt numFmtId="167" formatCode="m/d/yyyy"/>
  </numFmts>
  <fonts count="10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2" fillId="0" borderId="0" xfId="15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/>
    </xf>
    <xf numFmtId="43" fontId="2" fillId="0" borderId="0" xfId="15" applyNumberFormat="1" applyFont="1" applyFill="1" applyBorder="1" applyAlignment="1">
      <alignment horizontal="right"/>
    </xf>
    <xf numFmtId="164" fontId="2" fillId="0" borderId="2" xfId="15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4" xfId="15" applyNumberFormat="1" applyFont="1" applyFill="1" applyBorder="1" applyAlignment="1" quotePrefix="1">
      <alignment horizontal="right"/>
    </xf>
    <xf numFmtId="43" fontId="2" fillId="0" borderId="0" xfId="15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5" fontId="5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1" xfId="0" applyNumberFormat="1" applyFill="1" applyBorder="1" applyAlignment="1">
      <alignment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6" xfId="0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15" applyNumberFormat="1" applyFont="1" applyFill="1" applyBorder="1" applyAlignment="1">
      <alignment horizontal="right"/>
    </xf>
    <xf numFmtId="164" fontId="3" fillId="0" borderId="0" xfId="15" applyNumberFormat="1" applyFont="1" applyFill="1" applyBorder="1" applyAlignment="1">
      <alignment horizontal="center"/>
    </xf>
    <xf numFmtId="164" fontId="2" fillId="0" borderId="8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right"/>
    </xf>
    <xf numFmtId="164" fontId="2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0" fontId="3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 quotePrefix="1">
      <alignment horizontal="right"/>
    </xf>
    <xf numFmtId="1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 quotePrefix="1">
      <alignment horizontal="right"/>
    </xf>
    <xf numFmtId="164" fontId="0" fillId="0" borderId="0" xfId="15" applyNumberForma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3" fontId="0" fillId="0" borderId="0" xfId="0" applyNumberFormat="1" applyFill="1" applyAlignment="1" quotePrefix="1">
      <alignment/>
    </xf>
    <xf numFmtId="43" fontId="3" fillId="0" borderId="0" xfId="0" applyNumberFormat="1" applyFont="1" applyFill="1" applyBorder="1" applyAlignment="1">
      <alignment/>
    </xf>
    <xf numFmtId="164" fontId="0" fillId="0" borderId="0" xfId="15" applyNumberFormat="1" applyFill="1" applyAlignment="1">
      <alignment/>
    </xf>
    <xf numFmtId="164" fontId="2" fillId="0" borderId="3" xfId="15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 quotePrefix="1">
      <alignment horizontal="right"/>
    </xf>
    <xf numFmtId="164" fontId="2" fillId="0" borderId="9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 horizontal="center"/>
    </xf>
    <xf numFmtId="41" fontId="2" fillId="0" borderId="1" xfId="15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3" fillId="0" borderId="0" xfId="15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164" fontId="2" fillId="0" borderId="6" xfId="15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5" fontId="3" fillId="0" borderId="0" xfId="15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" fontId="3" fillId="0" borderId="0" xfId="1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10\30%20june%202004\My%20Documents\31%20Dec%202003\Group\Sept%2003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s &amp; investment"/>
      <sheetName val="BS"/>
      <sheetName val="P&amp;L"/>
      <sheetName val="Equity"/>
      <sheetName val="CF"/>
      <sheetName val="Notes"/>
      <sheetName val="Note"/>
    </sheetNames>
    <sheetDataSet>
      <sheetData sheetId="3">
        <row r="14">
          <cell r="H14">
            <v>49057</v>
          </cell>
        </row>
        <row r="19">
          <cell r="H19">
            <v>-1185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18"/>
  <sheetViews>
    <sheetView showGridLines="0" workbookViewId="0" topLeftCell="A39">
      <selection activeCell="C51" sqref="C51"/>
    </sheetView>
  </sheetViews>
  <sheetFormatPr defaultColWidth="9.140625" defaultRowHeight="12.75"/>
  <cols>
    <col min="1" max="1" width="4.140625" style="1" customWidth="1"/>
    <col min="2" max="2" width="5.140625" style="1" customWidth="1"/>
    <col min="3" max="4" width="9.140625" style="1" customWidth="1"/>
    <col min="5" max="5" width="5.8515625" style="1" customWidth="1"/>
    <col min="6" max="6" width="7.8515625" style="1" customWidth="1"/>
    <col min="7" max="7" width="10.00390625" style="1" customWidth="1"/>
    <col min="8" max="9" width="7.421875" style="1" customWidth="1"/>
    <col min="10" max="10" width="6.7109375" style="1" customWidth="1"/>
    <col min="11" max="11" width="10.00390625" style="1" customWidth="1"/>
    <col min="12" max="12" width="8.140625" style="1" customWidth="1"/>
    <col min="13" max="13" width="7.7109375" style="1" customWidth="1"/>
    <col min="14" max="16384" width="9.140625" style="1" customWidth="1"/>
  </cols>
  <sheetData>
    <row r="1" s="91" customFormat="1" ht="12.75"/>
    <row r="2" s="91" customFormat="1" ht="12.75"/>
    <row r="3" s="91" customFormat="1" ht="12.75"/>
    <row r="4" spans="5:10" ht="12.75">
      <c r="E4" s="70" t="s">
        <v>0</v>
      </c>
      <c r="F4" s="2"/>
      <c r="G4" s="2"/>
      <c r="H4" s="2"/>
      <c r="I4" s="2"/>
      <c r="J4" s="2"/>
    </row>
    <row r="5" spans="5:10" ht="12.75">
      <c r="E5" s="3" t="s">
        <v>1</v>
      </c>
      <c r="F5" s="2"/>
      <c r="G5" s="2"/>
      <c r="H5" s="2"/>
      <c r="I5" s="2"/>
      <c r="J5" s="2"/>
    </row>
    <row r="7" ht="12.75">
      <c r="E7" s="71" t="s">
        <v>2</v>
      </c>
    </row>
    <row r="8" spans="5:10" ht="12.75">
      <c r="E8" s="113" t="s">
        <v>322</v>
      </c>
      <c r="F8" s="113"/>
      <c r="G8" s="113"/>
      <c r="H8" s="113"/>
      <c r="I8" s="113"/>
      <c r="J8" s="113"/>
    </row>
    <row r="10" spans="7:11" ht="12.75">
      <c r="G10" s="4" t="s">
        <v>3</v>
      </c>
      <c r="H10" s="4"/>
      <c r="I10" s="4"/>
      <c r="J10" s="4"/>
      <c r="K10" s="4" t="s">
        <v>3</v>
      </c>
    </row>
    <row r="11" spans="7:11" ht="12.75">
      <c r="G11" s="4" t="s">
        <v>4</v>
      </c>
      <c r="H11" s="4"/>
      <c r="I11" s="4"/>
      <c r="J11" s="4"/>
      <c r="K11" s="4" t="s">
        <v>5</v>
      </c>
    </row>
    <row r="12" spans="7:11" ht="12.75">
      <c r="G12" s="4" t="s">
        <v>6</v>
      </c>
      <c r="H12" s="4"/>
      <c r="I12" s="4"/>
      <c r="J12" s="4"/>
      <c r="K12" s="4" t="s">
        <v>7</v>
      </c>
    </row>
    <row r="13" spans="7:11" ht="12.75">
      <c r="G13" s="4" t="s">
        <v>8</v>
      </c>
      <c r="H13" s="4"/>
      <c r="I13" s="4"/>
      <c r="J13" s="4"/>
      <c r="K13" s="4" t="s">
        <v>9</v>
      </c>
    </row>
    <row r="14" spans="7:11" ht="12.75">
      <c r="G14" s="72">
        <v>38260</v>
      </c>
      <c r="H14" s="72"/>
      <c r="I14" s="72"/>
      <c r="J14" s="4"/>
      <c r="K14" s="72">
        <v>38077</v>
      </c>
    </row>
    <row r="15" spans="7:11" ht="12.75">
      <c r="G15" s="72" t="s">
        <v>10</v>
      </c>
      <c r="H15" s="72"/>
      <c r="I15" s="72"/>
      <c r="J15" s="4"/>
      <c r="K15" s="72" t="s">
        <v>313</v>
      </c>
    </row>
    <row r="16" spans="7:10" ht="12.75">
      <c r="G16" s="72"/>
      <c r="H16" s="72"/>
      <c r="I16" s="72"/>
      <c r="J16" s="4"/>
    </row>
    <row r="17" spans="7:11" ht="12.75">
      <c r="G17" s="4" t="s">
        <v>11</v>
      </c>
      <c r="H17" s="4"/>
      <c r="I17" s="4"/>
      <c r="J17" s="4"/>
      <c r="K17" s="4" t="s">
        <v>11</v>
      </c>
    </row>
    <row r="18" spans="7:11" ht="9" customHeight="1">
      <c r="G18" s="4"/>
      <c r="H18" s="4"/>
      <c r="I18" s="4"/>
      <c r="J18" s="4"/>
      <c r="K18" s="4"/>
    </row>
    <row r="19" spans="1:13" ht="12.75">
      <c r="A19" s="5"/>
      <c r="B19" s="11" t="s">
        <v>12</v>
      </c>
      <c r="C19" s="5"/>
      <c r="D19" s="5"/>
      <c r="E19" s="5"/>
      <c r="F19" s="5"/>
      <c r="G19" s="6">
        <v>48760</v>
      </c>
      <c r="H19" s="6"/>
      <c r="I19" s="6"/>
      <c r="J19" s="6"/>
      <c r="K19" s="6">
        <v>41321</v>
      </c>
      <c r="L19" s="5"/>
      <c r="M19" s="5"/>
    </row>
    <row r="20" spans="1:13" ht="12.75">
      <c r="A20" s="5"/>
      <c r="B20" s="11" t="s">
        <v>13</v>
      </c>
      <c r="C20" s="5"/>
      <c r="D20" s="5"/>
      <c r="E20" s="5"/>
      <c r="F20" s="5"/>
      <c r="G20" s="6">
        <v>5</v>
      </c>
      <c r="H20" s="6"/>
      <c r="I20" s="6"/>
      <c r="J20" s="6"/>
      <c r="K20" s="6">
        <v>5</v>
      </c>
      <c r="L20" s="5"/>
      <c r="M20" s="5"/>
    </row>
    <row r="21" spans="1:13" ht="12.75">
      <c r="A21" s="5"/>
      <c r="B21" s="11" t="s">
        <v>14</v>
      </c>
      <c r="C21" s="5"/>
      <c r="D21" s="5"/>
      <c r="E21" s="5"/>
      <c r="F21" s="5"/>
      <c r="G21" s="7">
        <v>12773</v>
      </c>
      <c r="H21" s="6"/>
      <c r="I21" s="6"/>
      <c r="J21" s="6"/>
      <c r="K21" s="7">
        <v>7530</v>
      </c>
      <c r="L21" s="5"/>
      <c r="M21" s="5"/>
    </row>
    <row r="22" spans="1:13" ht="12.75">
      <c r="A22" s="5"/>
      <c r="B22" s="5"/>
      <c r="C22" s="5"/>
      <c r="D22" s="5"/>
      <c r="E22" s="5"/>
      <c r="F22" s="5"/>
      <c r="G22" s="6"/>
      <c r="H22" s="5"/>
      <c r="I22" s="6">
        <f>SUM(G19:G21)</f>
        <v>61538</v>
      </c>
      <c r="J22" s="6"/>
      <c r="K22" s="6"/>
      <c r="L22" s="73"/>
      <c r="M22" s="73">
        <f>SUM(K19:K21)</f>
        <v>48856</v>
      </c>
    </row>
    <row r="23" spans="1:13" ht="9" customHeight="1">
      <c r="A23" s="5"/>
      <c r="B23" s="5"/>
      <c r="C23" s="5"/>
      <c r="D23" s="5"/>
      <c r="E23" s="5"/>
      <c r="F23" s="5"/>
      <c r="G23" s="6"/>
      <c r="H23" s="6"/>
      <c r="I23" s="6"/>
      <c r="J23" s="6"/>
      <c r="K23" s="6"/>
      <c r="L23" s="5"/>
      <c r="M23" s="5"/>
    </row>
    <row r="24" spans="1:13" ht="12.75">
      <c r="A24" s="5"/>
      <c r="B24" s="11" t="s">
        <v>15</v>
      </c>
      <c r="C24" s="5"/>
      <c r="D24" s="5"/>
      <c r="E24" s="5"/>
      <c r="F24" s="5"/>
      <c r="G24" s="6"/>
      <c r="H24" s="6"/>
      <c r="I24" s="6"/>
      <c r="J24" s="6"/>
      <c r="K24" s="6"/>
      <c r="L24" s="5"/>
      <c r="M24" s="5"/>
    </row>
    <row r="25" spans="1:13" ht="12.75">
      <c r="A25" s="5"/>
      <c r="B25" s="5"/>
      <c r="C25" s="5" t="s">
        <v>16</v>
      </c>
      <c r="D25" s="5"/>
      <c r="E25" s="5"/>
      <c r="F25" s="5"/>
      <c r="G25" s="6">
        <v>35113</v>
      </c>
      <c r="H25" s="6"/>
      <c r="I25" s="6"/>
      <c r="J25" s="6"/>
      <c r="K25" s="6">
        <v>27145</v>
      </c>
      <c r="L25" s="5"/>
      <c r="M25" s="5"/>
    </row>
    <row r="26" spans="1:13" ht="12.75">
      <c r="A26" s="5"/>
      <c r="B26" s="5"/>
      <c r="C26" s="5" t="s">
        <v>17</v>
      </c>
      <c r="D26" s="5"/>
      <c r="E26" s="5"/>
      <c r="F26" s="5"/>
      <c r="G26" s="6">
        <v>22979</v>
      </c>
      <c r="H26" s="6"/>
      <c r="I26" s="6"/>
      <c r="J26" s="6"/>
      <c r="K26" s="6">
        <v>25338</v>
      </c>
      <c r="L26" s="5"/>
      <c r="M26" s="5"/>
    </row>
    <row r="27" spans="1:13" ht="12.75">
      <c r="A27" s="5"/>
      <c r="B27" s="5"/>
      <c r="C27" s="5" t="s">
        <v>18</v>
      </c>
      <c r="D27" s="5"/>
      <c r="E27" s="5"/>
      <c r="F27" s="5"/>
      <c r="G27" s="7">
        <v>54333</v>
      </c>
      <c r="H27" s="6"/>
      <c r="I27" s="6"/>
      <c r="J27" s="6"/>
      <c r="K27" s="7">
        <v>60856</v>
      </c>
      <c r="L27" s="5"/>
      <c r="M27" s="5"/>
    </row>
    <row r="28" spans="1:13" ht="12.75">
      <c r="A28" s="5"/>
      <c r="B28" s="5"/>
      <c r="C28" s="5"/>
      <c r="D28" s="5"/>
      <c r="E28" s="5"/>
      <c r="F28" s="5"/>
      <c r="G28" s="6"/>
      <c r="H28" s="6">
        <f>SUM(G25:G27)</f>
        <v>112425</v>
      </c>
      <c r="I28" s="6"/>
      <c r="J28" s="6"/>
      <c r="K28" s="6"/>
      <c r="L28" s="73">
        <f>SUM(K25:K27)</f>
        <v>113339</v>
      </c>
      <c r="M28" s="5"/>
    </row>
    <row r="29" spans="1:13" ht="12.75">
      <c r="A29" s="5"/>
      <c r="B29" s="11" t="s">
        <v>19</v>
      </c>
      <c r="C29" s="5"/>
      <c r="D29" s="5"/>
      <c r="E29" s="5"/>
      <c r="F29" s="5"/>
      <c r="G29" s="6"/>
      <c r="H29" s="6"/>
      <c r="I29" s="6"/>
      <c r="J29" s="6"/>
      <c r="K29" s="6"/>
      <c r="L29" s="5"/>
      <c r="M29" s="5"/>
    </row>
    <row r="30" spans="1:13" ht="12.75">
      <c r="A30" s="5"/>
      <c r="B30" s="5"/>
      <c r="C30" s="5" t="s">
        <v>20</v>
      </c>
      <c r="D30" s="5"/>
      <c r="E30" s="5"/>
      <c r="F30" s="5"/>
      <c r="G30" s="6">
        <v>9725</v>
      </c>
      <c r="H30" s="6"/>
      <c r="I30" s="6"/>
      <c r="J30" s="6"/>
      <c r="K30" s="6">
        <v>9621</v>
      </c>
      <c r="L30" s="5"/>
      <c r="M30" s="5"/>
    </row>
    <row r="31" spans="1:13" ht="12.75">
      <c r="A31" s="5"/>
      <c r="B31" s="5"/>
      <c r="C31" s="5" t="s">
        <v>240</v>
      </c>
      <c r="D31" s="5"/>
      <c r="E31" s="5"/>
      <c r="F31" s="5"/>
      <c r="G31" s="6">
        <v>3715</v>
      </c>
      <c r="H31" s="6"/>
      <c r="I31" s="6"/>
      <c r="J31" s="6"/>
      <c r="K31" s="6">
        <v>3614</v>
      </c>
      <c r="L31" s="5"/>
      <c r="M31" s="5"/>
    </row>
    <row r="32" spans="1:13" ht="12.75">
      <c r="A32" s="5"/>
      <c r="B32" s="5"/>
      <c r="C32" s="5" t="s">
        <v>21</v>
      </c>
      <c r="D32" s="5"/>
      <c r="E32" s="5"/>
      <c r="F32" s="5"/>
      <c r="G32" s="6">
        <v>2206</v>
      </c>
      <c r="H32" s="6"/>
      <c r="I32" s="6"/>
      <c r="J32" s="6"/>
      <c r="K32" s="6">
        <v>1115</v>
      </c>
      <c r="L32" s="5"/>
      <c r="M32" s="5"/>
    </row>
    <row r="33" spans="1:13" ht="12.75">
      <c r="A33" s="5"/>
      <c r="B33" s="5"/>
      <c r="C33" s="5" t="s">
        <v>22</v>
      </c>
      <c r="D33" s="5"/>
      <c r="E33" s="5"/>
      <c r="F33" s="5"/>
      <c r="G33" s="7">
        <v>10458</v>
      </c>
      <c r="H33" s="6"/>
      <c r="I33" s="6"/>
      <c r="J33" s="6"/>
      <c r="K33" s="7">
        <v>4999</v>
      </c>
      <c r="L33" s="5"/>
      <c r="M33" s="5"/>
    </row>
    <row r="34" spans="1:13" ht="12.75">
      <c r="A34" s="5"/>
      <c r="B34" s="5"/>
      <c r="C34" s="5"/>
      <c r="D34" s="5"/>
      <c r="E34" s="5"/>
      <c r="F34" s="5"/>
      <c r="G34" s="6"/>
      <c r="H34" s="6">
        <f>SUM(G30:G33)</f>
        <v>26104</v>
      </c>
      <c r="I34" s="6"/>
      <c r="J34" s="6"/>
      <c r="K34" s="6"/>
      <c r="L34" s="6">
        <f>SUM(K30:K33)</f>
        <v>19349</v>
      </c>
      <c r="M34" s="5"/>
    </row>
    <row r="35" spans="1:13" ht="12.75">
      <c r="A35" s="5"/>
      <c r="B35" s="5"/>
      <c r="C35" s="5"/>
      <c r="D35" s="5"/>
      <c r="E35" s="5"/>
      <c r="F35" s="5"/>
      <c r="G35" s="6"/>
      <c r="H35" s="6"/>
      <c r="I35" s="6"/>
      <c r="J35" s="6"/>
      <c r="K35" s="6"/>
      <c r="L35" s="5"/>
      <c r="M35" s="5"/>
    </row>
    <row r="36" spans="1:13" ht="12.75">
      <c r="A36" s="5"/>
      <c r="B36" s="5"/>
      <c r="C36" s="5"/>
      <c r="D36" s="5"/>
      <c r="E36" s="5"/>
      <c r="F36" s="5"/>
      <c r="G36" s="6"/>
      <c r="H36" s="6"/>
      <c r="I36" s="6"/>
      <c r="J36" s="6"/>
      <c r="K36" s="6"/>
      <c r="L36" s="5"/>
      <c r="M36" s="5"/>
    </row>
    <row r="37" spans="1:13" ht="12.75">
      <c r="A37" s="5"/>
      <c r="B37" s="11" t="s">
        <v>23</v>
      </c>
      <c r="C37" s="5"/>
      <c r="D37" s="5"/>
      <c r="E37" s="5"/>
      <c r="F37" s="5"/>
      <c r="G37" s="6"/>
      <c r="H37" s="6"/>
      <c r="I37" s="7">
        <f>+H28-H34</f>
        <v>86321</v>
      </c>
      <c r="J37" s="6"/>
      <c r="K37" s="6"/>
      <c r="L37" s="73"/>
      <c r="M37" s="68">
        <f>+L28-L34</f>
        <v>93990</v>
      </c>
    </row>
    <row r="38" spans="1:13" ht="13.5" thickBot="1">
      <c r="A38" s="5"/>
      <c r="B38" s="5"/>
      <c r="C38" s="5"/>
      <c r="D38" s="5"/>
      <c r="E38" s="5"/>
      <c r="F38" s="5"/>
      <c r="G38" s="6"/>
      <c r="H38" s="6"/>
      <c r="I38" s="69">
        <f>SUM(I22:I37)</f>
        <v>147859</v>
      </c>
      <c r="J38" s="6"/>
      <c r="K38" s="6"/>
      <c r="L38" s="5"/>
      <c r="M38" s="74">
        <f>SUM(M22:M37)</f>
        <v>142846</v>
      </c>
    </row>
    <row r="39" spans="1:13" ht="13.5" thickTop="1">
      <c r="A39" s="5"/>
      <c r="B39" s="5"/>
      <c r="C39" s="5"/>
      <c r="D39" s="5"/>
      <c r="E39" s="5"/>
      <c r="F39" s="5"/>
      <c r="G39" s="6"/>
      <c r="H39" s="6"/>
      <c r="I39" s="8"/>
      <c r="J39" s="6"/>
      <c r="K39" s="6"/>
      <c r="L39" s="5"/>
      <c r="M39" s="75"/>
    </row>
    <row r="40" spans="1:13" ht="12.75">
      <c r="A40" s="5"/>
      <c r="B40" s="5" t="s">
        <v>24</v>
      </c>
      <c r="C40" s="5"/>
      <c r="D40" s="5"/>
      <c r="E40" s="5"/>
      <c r="F40" s="6">
        <v>70313</v>
      </c>
      <c r="H40" s="6"/>
      <c r="I40" s="6"/>
      <c r="J40" s="6">
        <v>69963</v>
      </c>
      <c r="K40" s="6"/>
      <c r="L40" s="5"/>
      <c r="M40" s="5"/>
    </row>
    <row r="41" spans="1:13" ht="12.75">
      <c r="A41" s="5"/>
      <c r="B41" s="5" t="s">
        <v>25</v>
      </c>
      <c r="C41" s="5"/>
      <c r="D41" s="5"/>
      <c r="E41" s="5"/>
      <c r="F41" s="7">
        <v>-2122</v>
      </c>
      <c r="G41" s="73">
        <f>SUM(F40:F41)</f>
        <v>68191</v>
      </c>
      <c r="H41" s="6"/>
      <c r="I41" s="6"/>
      <c r="J41" s="7">
        <v>-2121</v>
      </c>
      <c r="K41" s="6">
        <f>SUM(J40:J41)</f>
        <v>67842</v>
      </c>
      <c r="L41" s="5"/>
      <c r="M41" s="5"/>
    </row>
    <row r="42" spans="1:13" ht="12.75">
      <c r="A42" s="5"/>
      <c r="B42" s="5" t="s">
        <v>26</v>
      </c>
      <c r="C42" s="5"/>
      <c r="D42" s="5"/>
      <c r="E42" s="5"/>
      <c r="F42" s="5"/>
      <c r="G42" s="6">
        <f>720+74099</f>
        <v>74819</v>
      </c>
      <c r="H42" s="6"/>
      <c r="I42" s="6"/>
      <c r="J42" s="6"/>
      <c r="K42" s="6">
        <v>69006</v>
      </c>
      <c r="L42" s="5"/>
      <c r="M42" s="5"/>
    </row>
    <row r="43" spans="1:13" ht="12.75">
      <c r="A43" s="5"/>
      <c r="B43" s="5" t="s">
        <v>27</v>
      </c>
      <c r="C43" s="5"/>
      <c r="D43" s="5"/>
      <c r="E43" s="5"/>
      <c r="F43" s="5"/>
      <c r="G43" s="6"/>
      <c r="H43" s="6"/>
      <c r="I43" s="6">
        <f>SUM(G41:G42)</f>
        <v>143010</v>
      </c>
      <c r="J43" s="6"/>
      <c r="K43" s="9"/>
      <c r="L43" s="5"/>
      <c r="M43" s="73">
        <f>SUM(K41:K42)</f>
        <v>136848</v>
      </c>
    </row>
    <row r="44" spans="1:13" ht="12.75">
      <c r="A44" s="5"/>
      <c r="B44" s="5"/>
      <c r="C44" s="5"/>
      <c r="D44" s="5"/>
      <c r="E44" s="5"/>
      <c r="F44" s="5"/>
      <c r="G44" s="6"/>
      <c r="H44" s="6"/>
      <c r="I44" s="6"/>
      <c r="J44" s="6"/>
      <c r="K44" s="6"/>
      <c r="L44" s="73"/>
      <c r="M44" s="73"/>
    </row>
    <row r="45" spans="1:13" ht="12.75">
      <c r="A45" s="5"/>
      <c r="B45" s="5" t="s">
        <v>28</v>
      </c>
      <c r="C45" s="5"/>
      <c r="D45" s="5"/>
      <c r="E45" s="5"/>
      <c r="F45" s="5"/>
      <c r="G45" s="6"/>
      <c r="H45" s="6"/>
      <c r="I45" s="6">
        <v>0</v>
      </c>
      <c r="J45" s="6"/>
      <c r="K45" s="6"/>
      <c r="L45" s="5"/>
      <c r="M45" s="10">
        <v>0</v>
      </c>
    </row>
    <row r="46" spans="1:13" ht="12.75">
      <c r="A46" s="5"/>
      <c r="B46" s="5"/>
      <c r="C46" s="5"/>
      <c r="D46" s="5"/>
      <c r="E46" s="5"/>
      <c r="F46" s="5"/>
      <c r="G46" s="6"/>
      <c r="H46" s="6"/>
      <c r="I46" s="6"/>
      <c r="J46" s="6"/>
      <c r="K46" s="6"/>
      <c r="L46" s="5"/>
      <c r="M46" s="5"/>
    </row>
    <row r="47" spans="1:13" ht="12.75">
      <c r="A47" s="5"/>
      <c r="B47" s="5" t="s">
        <v>29</v>
      </c>
      <c r="C47" s="5"/>
      <c r="D47" s="5"/>
      <c r="E47" s="5"/>
      <c r="F47" s="5"/>
      <c r="G47" s="6"/>
      <c r="H47" s="6"/>
      <c r="I47" s="6">
        <v>0</v>
      </c>
      <c r="J47" s="6"/>
      <c r="K47" s="6"/>
      <c r="L47" s="5"/>
      <c r="M47" s="10">
        <v>0</v>
      </c>
    </row>
    <row r="48" spans="1:13" ht="12.75">
      <c r="A48" s="5"/>
      <c r="B48" s="5"/>
      <c r="C48" s="5"/>
      <c r="D48" s="5"/>
      <c r="E48" s="5"/>
      <c r="F48" s="5"/>
      <c r="G48" s="6"/>
      <c r="H48" s="6"/>
      <c r="I48" s="6"/>
      <c r="J48" s="6"/>
      <c r="K48" s="6"/>
      <c r="L48" s="5"/>
      <c r="M48" s="5"/>
    </row>
    <row r="49" spans="1:13" ht="12.75">
      <c r="A49" s="5"/>
      <c r="B49" s="5" t="s">
        <v>30</v>
      </c>
      <c r="C49" s="5"/>
      <c r="D49" s="5"/>
      <c r="E49" s="5"/>
      <c r="F49" s="5"/>
      <c r="G49" s="6"/>
      <c r="H49" s="6"/>
      <c r="I49" s="6">
        <f>5569-720</f>
        <v>4849</v>
      </c>
      <c r="J49" s="6"/>
      <c r="K49" s="6"/>
      <c r="L49" s="5"/>
      <c r="M49" s="6">
        <v>5998</v>
      </c>
    </row>
    <row r="50" spans="1:13" ht="12.75">
      <c r="A50" s="5"/>
      <c r="B50" s="5"/>
      <c r="C50" s="5"/>
      <c r="D50" s="5"/>
      <c r="E50" s="5"/>
      <c r="F50" s="5"/>
      <c r="G50" s="6"/>
      <c r="H50" s="6"/>
      <c r="I50" s="7"/>
      <c r="J50" s="6"/>
      <c r="K50" s="6"/>
      <c r="L50" s="5"/>
      <c r="M50" s="68"/>
    </row>
    <row r="51" spans="1:13" ht="13.5" thickBot="1">
      <c r="A51" s="5"/>
      <c r="B51" s="5"/>
      <c r="C51" s="5"/>
      <c r="D51" s="5"/>
      <c r="E51" s="5"/>
      <c r="F51" s="5"/>
      <c r="G51" s="6"/>
      <c r="H51" s="6"/>
      <c r="I51" s="69">
        <f>SUM(I43:I50)</f>
        <v>147859</v>
      </c>
      <c r="J51" s="6"/>
      <c r="K51" s="6"/>
      <c r="L51" s="5"/>
      <c r="M51" s="74">
        <f>SUM(M43:M50)</f>
        <v>142846</v>
      </c>
    </row>
    <row r="52" spans="1:14" ht="13.5" thickTop="1">
      <c r="A52" s="5"/>
      <c r="C52" s="5"/>
      <c r="D52" s="5"/>
      <c r="E52" s="5"/>
      <c r="F52" s="5"/>
      <c r="G52" s="6"/>
      <c r="H52" s="6"/>
      <c r="I52" s="6"/>
      <c r="J52" s="6"/>
      <c r="K52" s="6"/>
      <c r="L52" s="5"/>
      <c r="M52" s="76"/>
      <c r="N52" s="77"/>
    </row>
    <row r="53" spans="1:13" ht="12.75">
      <c r="A53" s="5"/>
      <c r="B53" s="5" t="s">
        <v>323</v>
      </c>
      <c r="C53" s="5"/>
      <c r="D53" s="5"/>
      <c r="E53" s="5"/>
      <c r="F53" s="5"/>
      <c r="G53" s="6"/>
      <c r="H53" s="6"/>
      <c r="I53" s="78">
        <f>+I43/(+F40-595.6)*100</f>
        <v>205.12813157117162</v>
      </c>
      <c r="J53" s="6"/>
      <c r="K53" s="6"/>
      <c r="L53" s="5"/>
      <c r="M53" s="78">
        <f>+M43/(+J40-595.5)*100</f>
        <v>197.27970591415288</v>
      </c>
    </row>
    <row r="54" spans="1:13" ht="12.75">
      <c r="A54" s="5"/>
      <c r="B54" s="5"/>
      <c r="C54" s="5"/>
      <c r="D54" s="5"/>
      <c r="E54" s="5"/>
      <c r="F54" s="5"/>
      <c r="G54" s="6"/>
      <c r="H54" s="6"/>
      <c r="I54" s="6"/>
      <c r="J54" s="6"/>
      <c r="K54" s="6"/>
      <c r="L54" s="5"/>
      <c r="M54" s="5"/>
    </row>
    <row r="55" spans="1:13" ht="12.75">
      <c r="A55" s="11" t="s">
        <v>31</v>
      </c>
      <c r="B55" s="5"/>
      <c r="C55" s="5"/>
      <c r="D55" s="5"/>
      <c r="E55" s="5"/>
      <c r="F55" s="5"/>
      <c r="G55" s="6"/>
      <c r="H55" s="6"/>
      <c r="I55" s="6"/>
      <c r="J55" s="6"/>
      <c r="K55" s="6"/>
      <c r="L55" s="5"/>
      <c r="M55" s="5"/>
    </row>
    <row r="56" spans="1:13" ht="12.75">
      <c r="A56" s="3" t="s">
        <v>258</v>
      </c>
      <c r="G56" s="79"/>
      <c r="H56" s="6"/>
      <c r="I56" s="6"/>
      <c r="J56" s="6"/>
      <c r="K56" s="79"/>
      <c r="L56" s="5"/>
      <c r="M56" s="5"/>
    </row>
    <row r="57" spans="7:11" ht="12.75">
      <c r="G57" s="79"/>
      <c r="H57" s="79"/>
      <c r="I57" s="79"/>
      <c r="J57" s="79"/>
      <c r="K57" s="79"/>
    </row>
    <row r="58" spans="7:11" ht="12.75">
      <c r="G58" s="79"/>
      <c r="H58" s="79"/>
      <c r="I58" s="79"/>
      <c r="J58" s="79"/>
      <c r="K58" s="79"/>
    </row>
    <row r="59" spans="7:11" ht="12.75">
      <c r="G59" s="79"/>
      <c r="H59" s="79"/>
      <c r="I59" s="79"/>
      <c r="J59" s="79"/>
      <c r="K59" s="79"/>
    </row>
    <row r="60" spans="7:11" ht="12.75">
      <c r="G60" s="79"/>
      <c r="H60" s="79"/>
      <c r="I60" s="79"/>
      <c r="J60" s="79"/>
      <c r="K60" s="79"/>
    </row>
    <row r="61" spans="7:11" ht="12.75">
      <c r="G61" s="79"/>
      <c r="H61" s="79"/>
      <c r="I61" s="79"/>
      <c r="J61" s="79"/>
      <c r="K61" s="79"/>
    </row>
    <row r="62" spans="7:11" ht="12.75">
      <c r="G62" s="79"/>
      <c r="H62" s="79"/>
      <c r="I62" s="79"/>
      <c r="J62" s="79"/>
      <c r="K62" s="79"/>
    </row>
    <row r="63" spans="7:11" ht="12.75">
      <c r="G63" s="79"/>
      <c r="H63" s="79"/>
      <c r="I63" s="79"/>
      <c r="J63" s="79"/>
      <c r="K63" s="79"/>
    </row>
    <row r="64" spans="7:11" ht="12.75">
      <c r="G64" s="79"/>
      <c r="H64" s="79"/>
      <c r="I64" s="79"/>
      <c r="J64" s="79"/>
      <c r="K64" s="79"/>
    </row>
    <row r="65" spans="7:11" ht="12.75">
      <c r="G65" s="79"/>
      <c r="H65" s="79"/>
      <c r="I65" s="79"/>
      <c r="J65" s="79"/>
      <c r="K65" s="79"/>
    </row>
    <row r="66" spans="7:11" ht="12.75">
      <c r="G66" s="79"/>
      <c r="H66" s="79"/>
      <c r="I66" s="79"/>
      <c r="J66" s="79"/>
      <c r="K66" s="79"/>
    </row>
    <row r="67" spans="7:11" ht="12.75">
      <c r="G67" s="79"/>
      <c r="H67" s="79"/>
      <c r="I67" s="79"/>
      <c r="J67" s="79"/>
      <c r="K67" s="79"/>
    </row>
    <row r="68" spans="7:11" ht="12.75">
      <c r="G68" s="79"/>
      <c r="H68" s="79"/>
      <c r="I68" s="79"/>
      <c r="J68" s="79"/>
      <c r="K68" s="79"/>
    </row>
    <row r="69" spans="7:11" ht="12.75">
      <c r="G69" s="79"/>
      <c r="H69" s="79"/>
      <c r="I69" s="79"/>
      <c r="J69" s="79"/>
      <c r="K69" s="79"/>
    </row>
    <row r="70" spans="7:11" ht="12.75">
      <c r="G70" s="79"/>
      <c r="H70" s="79"/>
      <c r="I70" s="79"/>
      <c r="J70" s="79"/>
      <c r="K70" s="79"/>
    </row>
    <row r="71" spans="7:11" ht="12.75">
      <c r="G71" s="79"/>
      <c r="H71" s="79"/>
      <c r="I71" s="79"/>
      <c r="J71" s="79"/>
      <c r="K71" s="79"/>
    </row>
    <row r="72" spans="7:11" ht="12.75">
      <c r="G72" s="79"/>
      <c r="H72" s="79"/>
      <c r="I72" s="79"/>
      <c r="J72" s="79"/>
      <c r="K72" s="79"/>
    </row>
    <row r="73" spans="7:11" ht="12.75">
      <c r="G73" s="79"/>
      <c r="H73" s="79"/>
      <c r="I73" s="79"/>
      <c r="J73" s="79"/>
      <c r="K73" s="79"/>
    </row>
    <row r="74" spans="7:11" ht="12.75">
      <c r="G74" s="79"/>
      <c r="H74" s="79"/>
      <c r="I74" s="79"/>
      <c r="J74" s="79"/>
      <c r="K74" s="79"/>
    </row>
    <row r="75" spans="7:11" ht="12.75">
      <c r="G75" s="79"/>
      <c r="H75" s="79"/>
      <c r="I75" s="79"/>
      <c r="J75" s="79"/>
      <c r="K75" s="79"/>
    </row>
    <row r="76" spans="7:11" ht="12.75">
      <c r="G76" s="79"/>
      <c r="H76" s="79"/>
      <c r="I76" s="79"/>
      <c r="J76" s="79"/>
      <c r="K76" s="79"/>
    </row>
    <row r="77" spans="7:11" ht="12.75">
      <c r="G77" s="79"/>
      <c r="H77" s="79"/>
      <c r="I77" s="79"/>
      <c r="J77" s="79"/>
      <c r="K77" s="79"/>
    </row>
    <row r="78" spans="7:11" ht="12.75">
      <c r="G78" s="79"/>
      <c r="H78" s="79"/>
      <c r="I78" s="79"/>
      <c r="J78" s="79"/>
      <c r="K78" s="79"/>
    </row>
    <row r="79" spans="7:11" ht="12.75">
      <c r="G79" s="79"/>
      <c r="H79" s="79"/>
      <c r="I79" s="79"/>
      <c r="J79" s="79"/>
      <c r="K79" s="79"/>
    </row>
    <row r="80" spans="7:11" ht="12.75">
      <c r="G80" s="79"/>
      <c r="H80" s="79"/>
      <c r="I80" s="79"/>
      <c r="J80" s="79"/>
      <c r="K80" s="79"/>
    </row>
    <row r="81" spans="7:11" ht="12.75">
      <c r="G81" s="79"/>
      <c r="H81" s="79"/>
      <c r="I81" s="79"/>
      <c r="J81" s="79"/>
      <c r="K81" s="79"/>
    </row>
    <row r="82" spans="7:11" ht="12.75">
      <c r="G82" s="79"/>
      <c r="H82" s="79"/>
      <c r="I82" s="79"/>
      <c r="J82" s="79"/>
      <c r="K82" s="79"/>
    </row>
    <row r="83" spans="7:11" ht="12.75">
      <c r="G83" s="79"/>
      <c r="H83" s="79"/>
      <c r="I83" s="79"/>
      <c r="J83" s="79"/>
      <c r="K83" s="79"/>
    </row>
    <row r="84" spans="7:11" ht="12.75">
      <c r="G84" s="79"/>
      <c r="H84" s="79"/>
      <c r="I84" s="79"/>
      <c r="J84" s="79"/>
      <c r="K84" s="79"/>
    </row>
    <row r="85" spans="7:11" ht="12.75">
      <c r="G85" s="79"/>
      <c r="H85" s="79"/>
      <c r="I85" s="79"/>
      <c r="J85" s="79"/>
      <c r="K85" s="79"/>
    </row>
    <row r="86" spans="7:11" ht="12.75">
      <c r="G86" s="79"/>
      <c r="H86" s="79"/>
      <c r="I86" s="79"/>
      <c r="J86" s="79"/>
      <c r="K86" s="79"/>
    </row>
    <row r="87" spans="7:11" ht="12.75">
      <c r="G87" s="79"/>
      <c r="H87" s="79"/>
      <c r="I87" s="79"/>
      <c r="J87" s="79"/>
      <c r="K87" s="79"/>
    </row>
    <row r="88" spans="7:11" ht="12.75">
      <c r="G88" s="79"/>
      <c r="H88" s="79"/>
      <c r="I88" s="79"/>
      <c r="J88" s="79"/>
      <c r="K88" s="79"/>
    </row>
    <row r="89" spans="7:11" ht="12.75">
      <c r="G89" s="79"/>
      <c r="H89" s="79"/>
      <c r="I89" s="79"/>
      <c r="J89" s="79"/>
      <c r="K89" s="79"/>
    </row>
    <row r="90" spans="7:11" ht="12.75">
      <c r="G90" s="79"/>
      <c r="H90" s="79"/>
      <c r="I90" s="79"/>
      <c r="J90" s="79"/>
      <c r="K90" s="79"/>
    </row>
    <row r="91" spans="7:11" ht="12.75">
      <c r="G91" s="79"/>
      <c r="H91" s="79"/>
      <c r="I91" s="79"/>
      <c r="J91" s="79"/>
      <c r="K91" s="79"/>
    </row>
    <row r="92" spans="7:11" ht="12.75">
      <c r="G92" s="79"/>
      <c r="H92" s="79"/>
      <c r="I92" s="79"/>
      <c r="J92" s="79"/>
      <c r="K92" s="79"/>
    </row>
    <row r="93" spans="7:11" ht="12.75">
      <c r="G93" s="79"/>
      <c r="H93" s="79"/>
      <c r="I93" s="79"/>
      <c r="J93" s="79"/>
      <c r="K93" s="79"/>
    </row>
    <row r="94" spans="7:11" ht="12.75">
      <c r="G94" s="79"/>
      <c r="H94" s="79"/>
      <c r="I94" s="79"/>
      <c r="J94" s="79"/>
      <c r="K94" s="79"/>
    </row>
    <row r="95" spans="7:11" ht="12.75">
      <c r="G95" s="79"/>
      <c r="H95" s="79"/>
      <c r="I95" s="79"/>
      <c r="J95" s="79"/>
      <c r="K95" s="79"/>
    </row>
    <row r="96" spans="7:11" ht="12.75">
      <c r="G96" s="79"/>
      <c r="H96" s="79"/>
      <c r="I96" s="79"/>
      <c r="J96" s="79"/>
      <c r="K96" s="79"/>
    </row>
    <row r="97" spans="7:11" ht="12.75">
      <c r="G97" s="79"/>
      <c r="H97" s="79"/>
      <c r="I97" s="79"/>
      <c r="J97" s="79"/>
      <c r="K97" s="79"/>
    </row>
    <row r="98" spans="7:11" ht="12.75">
      <c r="G98" s="79"/>
      <c r="H98" s="79"/>
      <c r="I98" s="79"/>
      <c r="J98" s="79"/>
      <c r="K98" s="79"/>
    </row>
    <row r="99" spans="7:11" ht="12.75">
      <c r="G99" s="79"/>
      <c r="H99" s="79"/>
      <c r="I99" s="79"/>
      <c r="J99" s="79"/>
      <c r="K99" s="79"/>
    </row>
    <row r="100" spans="7:11" ht="12.75">
      <c r="G100" s="79"/>
      <c r="H100" s="79"/>
      <c r="I100" s="79"/>
      <c r="J100" s="79"/>
      <c r="K100" s="79"/>
    </row>
    <row r="101" spans="7:11" ht="12.75">
      <c r="G101" s="79"/>
      <c r="H101" s="79"/>
      <c r="I101" s="79"/>
      <c r="J101" s="79"/>
      <c r="K101" s="79"/>
    </row>
    <row r="102" spans="7:11" ht="12.75">
      <c r="G102" s="79"/>
      <c r="H102" s="79"/>
      <c r="I102" s="79"/>
      <c r="J102" s="79"/>
      <c r="K102" s="79"/>
    </row>
    <row r="103" spans="7:11" ht="12.75">
      <c r="G103" s="79"/>
      <c r="H103" s="79"/>
      <c r="I103" s="79"/>
      <c r="J103" s="79"/>
      <c r="K103" s="79"/>
    </row>
    <row r="104" spans="7:11" ht="12.75">
      <c r="G104" s="79"/>
      <c r="H104" s="79"/>
      <c r="I104" s="79"/>
      <c r="J104" s="79"/>
      <c r="K104" s="79"/>
    </row>
    <row r="105" spans="7:11" ht="12.75">
      <c r="G105" s="79"/>
      <c r="H105" s="79"/>
      <c r="I105" s="79"/>
      <c r="J105" s="79"/>
      <c r="K105" s="79"/>
    </row>
    <row r="106" spans="7:11" ht="12.75">
      <c r="G106" s="79"/>
      <c r="H106" s="79"/>
      <c r="I106" s="79"/>
      <c r="J106" s="79"/>
      <c r="K106" s="79"/>
    </row>
    <row r="107" spans="7:11" ht="12.75">
      <c r="G107" s="79"/>
      <c r="H107" s="79"/>
      <c r="I107" s="79"/>
      <c r="J107" s="79"/>
      <c r="K107" s="79"/>
    </row>
    <row r="108" spans="7:11" ht="12.75">
      <c r="G108" s="79"/>
      <c r="H108" s="79"/>
      <c r="I108" s="79"/>
      <c r="J108" s="79"/>
      <c r="K108" s="79"/>
    </row>
    <row r="109" spans="7:11" ht="12.75">
      <c r="G109" s="79"/>
      <c r="H109" s="79"/>
      <c r="I109" s="79"/>
      <c r="J109" s="79"/>
      <c r="K109" s="79"/>
    </row>
    <row r="110" spans="7:11" ht="12.75">
      <c r="G110" s="79"/>
      <c r="H110" s="79"/>
      <c r="I110" s="79"/>
      <c r="J110" s="79"/>
      <c r="K110" s="79"/>
    </row>
    <row r="111" spans="7:11" ht="12.75">
      <c r="G111" s="79"/>
      <c r="H111" s="79"/>
      <c r="I111" s="79"/>
      <c r="J111" s="79"/>
      <c r="K111" s="79"/>
    </row>
    <row r="112" spans="7:11" ht="12.75">
      <c r="G112" s="79"/>
      <c r="H112" s="79"/>
      <c r="I112" s="79"/>
      <c r="J112" s="79"/>
      <c r="K112" s="79"/>
    </row>
    <row r="113" spans="7:11" ht="12.75">
      <c r="G113" s="79"/>
      <c r="H113" s="79"/>
      <c r="I113" s="79"/>
      <c r="J113" s="79"/>
      <c r="K113" s="79"/>
    </row>
    <row r="114" spans="7:11" ht="12.75">
      <c r="G114" s="79"/>
      <c r="H114" s="79"/>
      <c r="I114" s="79"/>
      <c r="J114" s="79"/>
      <c r="K114" s="79"/>
    </row>
    <row r="115" spans="7:11" ht="12.75">
      <c r="G115" s="79"/>
      <c r="H115" s="79"/>
      <c r="I115" s="79"/>
      <c r="J115" s="79"/>
      <c r="K115" s="79"/>
    </row>
    <row r="116" spans="7:11" ht="12.75">
      <c r="G116" s="79"/>
      <c r="H116" s="79"/>
      <c r="I116" s="79"/>
      <c r="J116" s="79"/>
      <c r="K116" s="79"/>
    </row>
    <row r="117" spans="7:11" ht="12.75">
      <c r="G117" s="79"/>
      <c r="H117" s="79"/>
      <c r="I117" s="79"/>
      <c r="J117" s="79"/>
      <c r="K117" s="79"/>
    </row>
    <row r="118" spans="8:10" ht="12.75">
      <c r="H118" s="79"/>
      <c r="I118" s="79"/>
      <c r="J118" s="79"/>
    </row>
  </sheetData>
  <mergeCells count="1">
    <mergeCell ref="E8:J8"/>
  </mergeCells>
  <printOptions/>
  <pageMargins left="0.75" right="0.75" top="1" bottom="1" header="0.5" footer="0.5"/>
  <pageSetup fitToHeight="1" fitToWidth="1" horizontalDpi="300" verticalDpi="300" orientation="portrait" paperSize="9" scale="89" r:id="rId3"/>
  <legacyDrawing r:id="rId2"/>
  <oleObjects>
    <oleObject progId="MSPhotoEd.3" shapeId="2267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4"/>
  <sheetViews>
    <sheetView showGridLines="0" workbookViewId="0" topLeftCell="A1">
      <selection activeCell="F20" sqref="F20"/>
    </sheetView>
  </sheetViews>
  <sheetFormatPr defaultColWidth="9.140625" defaultRowHeight="12.75"/>
  <cols>
    <col min="1" max="2" width="3.57421875" style="1" customWidth="1"/>
    <col min="3" max="4" width="9.140625" style="1" customWidth="1"/>
    <col min="5" max="5" width="11.7109375" style="1" customWidth="1"/>
    <col min="6" max="6" width="9.140625" style="1" customWidth="1"/>
    <col min="7" max="7" width="13.421875" style="1" customWidth="1"/>
    <col min="8" max="8" width="8.7109375" style="1" customWidth="1"/>
    <col min="9" max="9" width="13.421875" style="1" bestFit="1" customWidth="1"/>
    <col min="10" max="10" width="9.140625" style="1" customWidth="1"/>
    <col min="11" max="11" width="1.57421875" style="12" customWidth="1"/>
    <col min="12" max="12" width="0.13671875" style="1" customWidth="1"/>
    <col min="13" max="16384" width="9.140625" style="1" customWidth="1"/>
  </cols>
  <sheetData>
    <row r="1" spans="1:41" s="12" customFormat="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2" customFormat="1" ht="12.75">
      <c r="A2" s="2"/>
      <c r="B2" s="2"/>
      <c r="C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12" customFormat="1" ht="12.75">
      <c r="A3" s="2"/>
      <c r="B3" s="2"/>
      <c r="C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12" customFormat="1" ht="12.75">
      <c r="A4" s="2"/>
      <c r="B4" s="2"/>
      <c r="C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2" customFormat="1" ht="12.75">
      <c r="A5" s="114" t="s">
        <v>32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2" customFormat="1" ht="9.75" customHeight="1">
      <c r="A6" s="115" t="s">
        <v>33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2" customFormat="1" ht="12.75">
      <c r="A7" s="2"/>
      <c r="B7" s="2"/>
      <c r="C7" s="2" t="s">
        <v>286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2" customFormat="1" ht="12.75">
      <c r="A8" s="2"/>
      <c r="B8" s="2"/>
      <c r="C8" s="2" t="s">
        <v>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2" customFormat="1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2" customFormat="1" ht="12.75">
      <c r="A10" s="2"/>
      <c r="B10" s="2"/>
      <c r="C10" s="3"/>
      <c r="D10" s="2"/>
      <c r="E10" s="2" t="s">
        <v>35</v>
      </c>
      <c r="F10" s="3" t="s">
        <v>36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2" customFormat="1" ht="12.75">
      <c r="A11" s="2"/>
      <c r="B11" s="2"/>
      <c r="C11" s="3"/>
      <c r="D11" s="2"/>
      <c r="E11" s="2"/>
      <c r="F11" s="115" t="s">
        <v>294</v>
      </c>
      <c r="G11" s="115"/>
      <c r="H11" s="115"/>
      <c r="I11" s="1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2" customFormat="1" ht="8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2" customFormat="1" ht="12.75">
      <c r="A13" s="2"/>
      <c r="B13" s="2"/>
      <c r="C13" s="2"/>
      <c r="D13" s="2"/>
      <c r="E13" s="2"/>
      <c r="F13" s="14" t="s">
        <v>37</v>
      </c>
      <c r="G13" s="14"/>
      <c r="H13" s="14" t="s">
        <v>38</v>
      </c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2" customFormat="1" ht="12.75">
      <c r="A14" s="2"/>
      <c r="B14" s="2"/>
      <c r="C14" s="2"/>
      <c r="D14" s="2"/>
      <c r="E14" s="2"/>
      <c r="F14" s="14"/>
      <c r="G14" s="14" t="s">
        <v>39</v>
      </c>
      <c r="H14" s="14" t="s">
        <v>6</v>
      </c>
      <c r="I14" s="14" t="s">
        <v>39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2" customFormat="1" ht="12.75">
      <c r="A15" s="2"/>
      <c r="B15" s="2"/>
      <c r="C15" s="2"/>
      <c r="D15" s="2"/>
      <c r="E15" s="2"/>
      <c r="F15" s="14" t="s">
        <v>40</v>
      </c>
      <c r="G15" s="14" t="s">
        <v>41</v>
      </c>
      <c r="H15" s="14" t="s">
        <v>42</v>
      </c>
      <c r="I15" s="14" t="s">
        <v>41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2" customFormat="1" ht="12.75">
      <c r="A16" s="2"/>
      <c r="B16" s="2"/>
      <c r="C16" s="2"/>
      <c r="D16" s="2"/>
      <c r="E16" s="2"/>
      <c r="F16" s="14" t="s">
        <v>8</v>
      </c>
      <c r="G16" s="14" t="s">
        <v>8</v>
      </c>
      <c r="H16" s="14" t="s">
        <v>43</v>
      </c>
      <c r="I16" s="14" t="s">
        <v>44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2" customFormat="1" ht="12.75">
      <c r="A17" s="2"/>
      <c r="B17" s="2"/>
      <c r="C17" s="2"/>
      <c r="D17" s="2"/>
      <c r="E17" s="2"/>
      <c r="F17" s="15">
        <v>38260</v>
      </c>
      <c r="G17" s="15">
        <v>37894</v>
      </c>
      <c r="H17" s="15">
        <v>38260</v>
      </c>
      <c r="I17" s="15">
        <v>37894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2" customFormat="1" ht="12.75">
      <c r="A18" s="2"/>
      <c r="B18" s="2"/>
      <c r="C18" s="2"/>
      <c r="D18" s="2"/>
      <c r="E18" s="2"/>
      <c r="F18" s="14" t="s">
        <v>11</v>
      </c>
      <c r="G18" s="14" t="s">
        <v>11</v>
      </c>
      <c r="H18" s="14" t="s">
        <v>11</v>
      </c>
      <c r="I18" s="14" t="s">
        <v>11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18" customFormat="1" ht="12.75">
      <c r="A19" s="16"/>
      <c r="B19" s="16"/>
      <c r="C19" s="16"/>
      <c r="D19" s="16"/>
      <c r="E19" s="16"/>
      <c r="F19" s="17"/>
      <c r="G19" s="17"/>
      <c r="H19" s="17"/>
      <c r="I19" s="17"/>
      <c r="J19" s="16"/>
      <c r="K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s="12" customFormat="1" ht="12.75">
      <c r="A20" s="2"/>
      <c r="B20" s="2"/>
      <c r="C20" s="2" t="s">
        <v>45</v>
      </c>
      <c r="D20" s="2"/>
      <c r="E20" s="2"/>
      <c r="F20" s="17">
        <v>29572</v>
      </c>
      <c r="G20" s="17">
        <v>24313</v>
      </c>
      <c r="H20" s="19">
        <v>59016</v>
      </c>
      <c r="I20" s="17">
        <v>47149</v>
      </c>
      <c r="J20" s="20"/>
      <c r="K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2" customFormat="1" ht="12.75">
      <c r="A21" s="2"/>
      <c r="B21" s="2"/>
      <c r="C21" s="2"/>
      <c r="D21" s="2"/>
      <c r="E21" s="2"/>
      <c r="F21" s="17"/>
      <c r="G21" s="17"/>
      <c r="H21" s="19"/>
      <c r="I21" s="17"/>
      <c r="J21" s="20"/>
      <c r="K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12" customFormat="1" ht="12.75">
      <c r="A22" s="2"/>
      <c r="B22" s="2"/>
      <c r="C22" s="2" t="s">
        <v>46</v>
      </c>
      <c r="D22" s="2"/>
      <c r="E22" s="2"/>
      <c r="F22" s="17">
        <v>-20970</v>
      </c>
      <c r="G22" s="17">
        <v>-17665</v>
      </c>
      <c r="H22" s="19">
        <v>-42016</v>
      </c>
      <c r="I22" s="17">
        <v>-34478</v>
      </c>
      <c r="J22" s="20"/>
      <c r="K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12" customFormat="1" ht="12.75">
      <c r="A23" s="2"/>
      <c r="B23" s="2"/>
      <c r="C23" s="2"/>
      <c r="D23" s="2"/>
      <c r="E23" s="2"/>
      <c r="F23" s="17"/>
      <c r="G23" s="17"/>
      <c r="H23" s="19"/>
      <c r="I23" s="17"/>
      <c r="J23" s="20"/>
      <c r="K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2.75">
      <c r="A24" s="2"/>
      <c r="B24" s="21"/>
      <c r="C24" s="2" t="s">
        <v>47</v>
      </c>
      <c r="D24" s="2"/>
      <c r="E24" s="2"/>
      <c r="F24" s="7">
        <v>341</v>
      </c>
      <c r="G24" s="7">
        <v>726</v>
      </c>
      <c r="H24" s="7">
        <v>571</v>
      </c>
      <c r="I24" s="7">
        <v>1701</v>
      </c>
      <c r="J24" s="22"/>
      <c r="K24" s="66"/>
      <c r="L24" s="12"/>
      <c r="M24" s="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>
      <c r="A25" s="2"/>
      <c r="B25" s="2"/>
      <c r="C25" s="2"/>
      <c r="D25" s="2"/>
      <c r="E25" s="2"/>
      <c r="F25" s="9"/>
      <c r="G25" s="9"/>
      <c r="H25" s="9"/>
      <c r="I25" s="9"/>
      <c r="J25" s="9"/>
      <c r="K25" s="9"/>
      <c r="L25" s="12"/>
      <c r="M25" s="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>
      <c r="A26" s="2"/>
      <c r="B26" s="2"/>
      <c r="C26" s="2" t="s">
        <v>48</v>
      </c>
      <c r="D26" s="2"/>
      <c r="E26" s="2"/>
      <c r="F26" s="9">
        <f>SUM(F20:F25)</f>
        <v>8943</v>
      </c>
      <c r="G26" s="9">
        <f>SUM(G20:G25)</f>
        <v>7374</v>
      </c>
      <c r="H26" s="9">
        <f>SUM(H20:H25)</f>
        <v>17571</v>
      </c>
      <c r="I26" s="9">
        <f>SUM(I20:I25)</f>
        <v>14372</v>
      </c>
      <c r="J26" s="22"/>
      <c r="K26" s="29"/>
      <c r="L26" s="12"/>
      <c r="M26" s="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>
      <c r="A27" s="2"/>
      <c r="B27" s="2"/>
      <c r="C27" s="2"/>
      <c r="D27" s="2"/>
      <c r="E27" s="2"/>
      <c r="F27" s="9"/>
      <c r="G27" s="9"/>
      <c r="H27" s="9"/>
      <c r="I27" s="9"/>
      <c r="J27" s="22"/>
      <c r="K27" s="29"/>
      <c r="L27" s="12"/>
      <c r="M27" s="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>
      <c r="A28" s="2"/>
      <c r="B28" s="2"/>
      <c r="C28" s="2" t="s">
        <v>49</v>
      </c>
      <c r="D28" s="2"/>
      <c r="E28" s="2"/>
      <c r="F28" s="9">
        <v>-26</v>
      </c>
      <c r="G28" s="9">
        <v>0</v>
      </c>
      <c r="H28" s="9">
        <v>-47</v>
      </c>
      <c r="I28" s="9">
        <v>0</v>
      </c>
      <c r="J28" s="22"/>
      <c r="K28" s="29"/>
      <c r="L28" s="12"/>
      <c r="M28" s="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>
      <c r="A29" s="2"/>
      <c r="B29" s="2"/>
      <c r="C29" s="2"/>
      <c r="D29" s="2"/>
      <c r="E29" s="2"/>
      <c r="F29" s="9"/>
      <c r="G29" s="9"/>
      <c r="H29" s="9"/>
      <c r="I29" s="9"/>
      <c r="J29" s="9"/>
      <c r="K29" s="9"/>
      <c r="L29" s="12"/>
      <c r="M29" s="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>
      <c r="A30" s="2"/>
      <c r="B30" s="2"/>
      <c r="C30" s="2" t="s">
        <v>50</v>
      </c>
      <c r="D30" s="2"/>
      <c r="E30" s="2"/>
      <c r="F30" s="9">
        <v>671</v>
      </c>
      <c r="G30" s="9">
        <v>842</v>
      </c>
      <c r="H30" s="9">
        <v>1402</v>
      </c>
      <c r="I30" s="9">
        <v>1479</v>
      </c>
      <c r="J30" s="9"/>
      <c r="K30" s="29"/>
      <c r="L30" s="12"/>
      <c r="M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>
      <c r="A31" s="2"/>
      <c r="B31" s="2"/>
      <c r="C31" s="2"/>
      <c r="D31" s="2"/>
      <c r="E31" s="2"/>
      <c r="F31" s="9"/>
      <c r="G31" s="9"/>
      <c r="H31" s="9"/>
      <c r="I31" s="9"/>
      <c r="J31" s="9"/>
      <c r="K31" s="9"/>
      <c r="L31" s="12"/>
      <c r="M31" s="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13" ht="12.75">
      <c r="A32" s="12"/>
      <c r="C32" s="5" t="s">
        <v>51</v>
      </c>
      <c r="F32" s="24">
        <v>0</v>
      </c>
      <c r="G32" s="24">
        <v>0</v>
      </c>
      <c r="H32" s="24">
        <v>0</v>
      </c>
      <c r="I32" s="24">
        <v>824</v>
      </c>
      <c r="M32" s="12"/>
    </row>
    <row r="33" spans="1:41" ht="12.75" hidden="1">
      <c r="A33" s="2"/>
      <c r="B33" s="2"/>
      <c r="C33" s="2"/>
      <c r="D33" s="2"/>
      <c r="E33" s="2"/>
      <c r="F33" s="9"/>
      <c r="G33" s="9"/>
      <c r="H33" s="9"/>
      <c r="I33" s="9"/>
      <c r="J33" s="9"/>
      <c r="K33" s="9"/>
      <c r="L33" s="12"/>
      <c r="M33" s="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.75" hidden="1">
      <c r="A34" s="2"/>
      <c r="B34" s="2"/>
      <c r="C34" s="2"/>
      <c r="D34" s="2"/>
      <c r="E34" s="2"/>
      <c r="F34" s="7"/>
      <c r="G34" s="7"/>
      <c r="H34" s="7"/>
      <c r="I34" s="7"/>
      <c r="J34" s="9"/>
      <c r="K34" s="29"/>
      <c r="L34" s="12"/>
      <c r="M34" s="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>
      <c r="A35" s="2"/>
      <c r="B35" s="2"/>
      <c r="C35" s="2"/>
      <c r="D35" s="2"/>
      <c r="E35" s="2"/>
      <c r="F35" s="9"/>
      <c r="G35" s="9"/>
      <c r="H35" s="9"/>
      <c r="I35" s="9"/>
      <c r="J35" s="9"/>
      <c r="K35" s="9"/>
      <c r="L35" s="12"/>
      <c r="M35" s="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.75">
      <c r="A36" s="2"/>
      <c r="B36" s="2"/>
      <c r="C36" s="2" t="s">
        <v>52</v>
      </c>
      <c r="D36" s="2"/>
      <c r="E36" s="2"/>
      <c r="F36" s="9">
        <f>SUM(F26:F35)</f>
        <v>9588</v>
      </c>
      <c r="G36" s="9">
        <f>SUM(G26:G35)</f>
        <v>8216</v>
      </c>
      <c r="H36" s="9">
        <f>SUM(H26:H35)</f>
        <v>18926</v>
      </c>
      <c r="I36" s="9">
        <f>SUM(I26:I35)</f>
        <v>16675</v>
      </c>
      <c r="J36" s="22"/>
      <c r="K36" s="29"/>
      <c r="L36" s="12"/>
      <c r="M36" s="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.75">
      <c r="A37" s="2"/>
      <c r="B37" s="2"/>
      <c r="C37" s="2"/>
      <c r="D37" s="2"/>
      <c r="E37" s="2"/>
      <c r="F37" s="9"/>
      <c r="G37" s="9"/>
      <c r="H37" s="9"/>
      <c r="I37" s="9"/>
      <c r="J37" s="9"/>
      <c r="K37" s="9"/>
      <c r="L37" s="12"/>
      <c r="M37" s="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.75">
      <c r="A38" s="2"/>
      <c r="B38" s="2"/>
      <c r="C38" s="2" t="s">
        <v>21</v>
      </c>
      <c r="D38" s="2"/>
      <c r="E38" s="2"/>
      <c r="F38" s="9">
        <f>-2180+720</f>
        <v>-1460</v>
      </c>
      <c r="G38" s="9">
        <v>-1281</v>
      </c>
      <c r="H38" s="9">
        <f>-3910+720</f>
        <v>-3190</v>
      </c>
      <c r="I38" s="9">
        <v>-3305</v>
      </c>
      <c r="J38" s="9"/>
      <c r="K38" s="9"/>
      <c r="L38" s="12"/>
      <c r="M38" s="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.75">
      <c r="A39" s="2"/>
      <c r="B39" s="2"/>
      <c r="C39" s="2"/>
      <c r="D39" s="2"/>
      <c r="E39" s="2"/>
      <c r="F39" s="7"/>
      <c r="G39" s="7"/>
      <c r="H39" s="7"/>
      <c r="I39" s="7"/>
      <c r="J39" s="9"/>
      <c r="K39" s="9"/>
      <c r="L39" s="12"/>
      <c r="M39" s="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.75">
      <c r="A40" s="2"/>
      <c r="B40" s="2"/>
      <c r="C40" s="2" t="s">
        <v>53</v>
      </c>
      <c r="D40" s="2"/>
      <c r="E40" s="2"/>
      <c r="F40" s="9">
        <f>SUM(F36:F39)</f>
        <v>8128</v>
      </c>
      <c r="G40" s="9">
        <f>SUM(G36:G39)</f>
        <v>6935</v>
      </c>
      <c r="H40" s="9">
        <f>SUM(H36:H39)</f>
        <v>15736</v>
      </c>
      <c r="I40" s="9">
        <f>SUM(I36:I39)</f>
        <v>13370</v>
      </c>
      <c r="J40" s="9"/>
      <c r="K40" s="9"/>
      <c r="L40" s="12"/>
      <c r="M40" s="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.75">
      <c r="A41" s="2"/>
      <c r="B41" s="2"/>
      <c r="C41" s="2"/>
      <c r="D41" s="2"/>
      <c r="E41" s="2"/>
      <c r="F41" s="9"/>
      <c r="G41" s="9"/>
      <c r="H41" s="9"/>
      <c r="I41" s="9"/>
      <c r="J41" s="9"/>
      <c r="K41" s="9"/>
      <c r="L41" s="12"/>
      <c r="M41" s="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.75">
      <c r="A42" s="2"/>
      <c r="B42" s="2"/>
      <c r="C42" s="2" t="s">
        <v>54</v>
      </c>
      <c r="D42" s="2"/>
      <c r="E42" s="2"/>
      <c r="F42" s="7">
        <v>0</v>
      </c>
      <c r="G42" s="7">
        <v>0</v>
      </c>
      <c r="H42" s="7">
        <f>F42</f>
        <v>0</v>
      </c>
      <c r="I42" s="7">
        <v>0</v>
      </c>
      <c r="J42" s="9"/>
      <c r="K42" s="9"/>
      <c r="L42" s="12"/>
      <c r="M42" s="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.75">
      <c r="A43" s="2"/>
      <c r="B43" s="2"/>
      <c r="C43" s="2"/>
      <c r="D43" s="2"/>
      <c r="E43" s="2"/>
      <c r="F43" s="26"/>
      <c r="G43" s="80"/>
      <c r="H43" s="26"/>
      <c r="I43" s="80"/>
      <c r="J43" s="9"/>
      <c r="K43" s="9"/>
      <c r="L43" s="12"/>
      <c r="M43" s="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3.5" thickBot="1">
      <c r="A44" s="2"/>
      <c r="B44" s="2"/>
      <c r="C44" s="2" t="s">
        <v>55</v>
      </c>
      <c r="D44" s="2"/>
      <c r="E44" s="2"/>
      <c r="F44" s="27">
        <f>SUM(F40:F43)</f>
        <v>8128</v>
      </c>
      <c r="G44" s="27">
        <f>SUM(G40:G43)</f>
        <v>6935</v>
      </c>
      <c r="H44" s="28">
        <f>SUM(H40:H43)</f>
        <v>15736</v>
      </c>
      <c r="I44" s="27">
        <f>SUM(I40:I43)</f>
        <v>13370</v>
      </c>
      <c r="J44" s="9"/>
      <c r="K44" s="9"/>
      <c r="L44" s="12"/>
      <c r="M44" s="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.75">
      <c r="A45" s="2"/>
      <c r="B45" s="2"/>
      <c r="C45" s="2"/>
      <c r="D45" s="2"/>
      <c r="E45" s="2"/>
      <c r="F45" s="9"/>
      <c r="G45" s="9"/>
      <c r="H45" s="9"/>
      <c r="I45" s="9"/>
      <c r="J45" s="9"/>
      <c r="K45" s="9"/>
      <c r="L45" s="12"/>
      <c r="M45" s="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.75">
      <c r="A46" s="2"/>
      <c r="B46" s="2"/>
      <c r="C46" s="2"/>
      <c r="D46" s="2"/>
      <c r="E46" s="2"/>
      <c r="F46" s="9"/>
      <c r="G46" s="9"/>
      <c r="H46" s="9"/>
      <c r="I46" s="9"/>
      <c r="J46" s="9"/>
      <c r="K46" s="9"/>
      <c r="L46" s="12"/>
      <c r="M46" s="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.75">
      <c r="A47" s="2"/>
      <c r="B47" s="2"/>
      <c r="C47" s="2" t="s">
        <v>56</v>
      </c>
      <c r="D47" s="2"/>
      <c r="E47" s="2"/>
      <c r="F47" s="29"/>
      <c r="G47" s="29"/>
      <c r="H47" s="29"/>
      <c r="I47" s="29"/>
      <c r="J47" s="2"/>
      <c r="K47" s="2"/>
      <c r="L47" s="2"/>
      <c r="M47" s="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.75">
      <c r="A48" s="2"/>
      <c r="B48" s="2"/>
      <c r="C48" s="2" t="s">
        <v>308</v>
      </c>
      <c r="D48" s="2"/>
      <c r="E48" s="2"/>
      <c r="F48" s="29">
        <f>Notes!H296</f>
        <v>11.677825349846268</v>
      </c>
      <c r="G48" s="29">
        <v>10.24</v>
      </c>
      <c r="H48" s="29">
        <f>Notes!I296</f>
        <v>22.620570689283404</v>
      </c>
      <c r="I48" s="29">
        <v>19.76</v>
      </c>
      <c r="J48" s="2"/>
      <c r="K48" s="2"/>
      <c r="L48" s="2"/>
      <c r="M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.75">
      <c r="A49" s="2"/>
      <c r="B49" s="2"/>
      <c r="C49" s="2" t="s">
        <v>57</v>
      </c>
      <c r="D49" s="2"/>
      <c r="E49" s="2"/>
      <c r="F49" s="29"/>
      <c r="G49" s="29"/>
      <c r="H49" s="29"/>
      <c r="I49" s="29"/>
      <c r="J49" s="2"/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.75">
      <c r="A50" s="2"/>
      <c r="B50" s="2"/>
      <c r="C50" s="2" t="s">
        <v>309</v>
      </c>
      <c r="D50" s="2"/>
      <c r="E50" s="2"/>
      <c r="F50" s="29">
        <f>Notes!H312</f>
        <v>11.639529721756812</v>
      </c>
      <c r="G50" s="29">
        <v>10.06</v>
      </c>
      <c r="H50" s="29">
        <f>Notes!I312</f>
        <v>22.541829016731608</v>
      </c>
      <c r="I50" s="29">
        <v>19.44</v>
      </c>
      <c r="J50" s="2"/>
      <c r="K50" s="2"/>
      <c r="L50" s="2"/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2.75">
      <c r="A51" s="2"/>
      <c r="B51" s="2"/>
      <c r="C51" s="2"/>
      <c r="D51" s="2"/>
      <c r="E51" s="2"/>
      <c r="F51" s="9"/>
      <c r="G51" s="9"/>
      <c r="H51" s="9"/>
      <c r="I51" s="9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.75">
      <c r="A52" s="2"/>
      <c r="B52" s="2"/>
      <c r="C52" s="11" t="s">
        <v>58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.75" customHeight="1">
      <c r="A53" s="2"/>
      <c r="B53" s="2"/>
      <c r="C53" s="3" t="s">
        <v>259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7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"/>
      <c r="M56" s="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13" ht="12.75">
      <c r="A57" s="3"/>
      <c r="B57" s="5"/>
      <c r="C57" s="5"/>
      <c r="D57" s="5"/>
      <c r="E57" s="5"/>
      <c r="F57" s="5"/>
      <c r="G57" s="6"/>
      <c r="H57" s="6"/>
      <c r="I57" s="6"/>
      <c r="J57" s="6"/>
      <c r="K57" s="9"/>
      <c r="L57" s="5"/>
      <c r="M57" s="2"/>
    </row>
    <row r="58" spans="1:13" ht="12.75">
      <c r="A58" s="3"/>
      <c r="G58" s="79"/>
      <c r="H58" s="6"/>
      <c r="I58" s="6"/>
      <c r="J58" s="6"/>
      <c r="K58" s="67"/>
      <c r="L58" s="5"/>
      <c r="M58" s="2"/>
    </row>
    <row r="59" spans="1:4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"/>
      <c r="M59" s="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5"/>
      <c r="M61" s="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5"/>
      <c r="M62" s="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5"/>
      <c r="M63" s="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5"/>
      <c r="M64" s="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5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5"/>
      <c r="M67" s="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5"/>
      <c r="M68" s="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5"/>
      <c r="M69" s="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5"/>
      <c r="M70" s="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5"/>
      <c r="M71" s="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5"/>
      <c r="M72" s="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5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5"/>
      <c r="M74" s="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5"/>
      <c r="M75" s="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5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5"/>
      <c r="M80" s="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5"/>
      <c r="M81" s="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5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5"/>
      <c r="M83" s="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2.75">
      <c r="A84" s="2"/>
      <c r="B84" s="2"/>
      <c r="C84" s="2"/>
      <c r="D84" s="12"/>
      <c r="E84" s="12"/>
      <c r="F84" s="12"/>
      <c r="G84" s="12"/>
      <c r="H84" s="2"/>
      <c r="I84" s="2"/>
      <c r="J84" s="2"/>
      <c r="K84" s="2"/>
      <c r="L84" s="5"/>
      <c r="M84" s="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1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M85" s="12"/>
    </row>
    <row r="86" spans="1:13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M86" s="12"/>
    </row>
    <row r="87" spans="1:13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M87" s="12"/>
    </row>
    <row r="88" spans="1:13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M88" s="12"/>
    </row>
    <row r="89" spans="1:1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M89" s="12"/>
    </row>
    <row r="90" spans="1:13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M90" s="12"/>
    </row>
    <row r="91" spans="1:13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M91" s="12"/>
    </row>
    <row r="92" spans="1:13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M92" s="12"/>
    </row>
    <row r="93" spans="1:13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M93" s="12"/>
    </row>
    <row r="94" spans="1:13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M94" s="12"/>
    </row>
    <row r="95" spans="1:13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M95" s="12"/>
    </row>
    <row r="96" spans="1:13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M96" s="12"/>
    </row>
    <row r="97" spans="1:1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M97" s="12"/>
    </row>
    <row r="98" spans="1:1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M98" s="12"/>
    </row>
    <row r="99" spans="1:1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M99" s="12"/>
    </row>
    <row r="100" spans="1:1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M100" s="12"/>
    </row>
    <row r="101" spans="1:1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M101" s="12"/>
    </row>
    <row r="102" spans="1:1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M102" s="12"/>
    </row>
    <row r="103" spans="1:1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M103" s="12"/>
    </row>
    <row r="104" spans="1:1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M104" s="12"/>
    </row>
    <row r="105" spans="1:1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M105" s="12"/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M106" s="12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M109" s="12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M110" s="12"/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M111" s="12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M119" s="12"/>
    </row>
    <row r="120" spans="1:1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M134" s="12"/>
    </row>
    <row r="135" spans="1:13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M135" s="12"/>
    </row>
    <row r="136" spans="1:13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M136" s="12"/>
    </row>
    <row r="137" spans="1:13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M137" s="1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M140" s="12"/>
    </row>
    <row r="141" spans="1:13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M141" s="12"/>
    </row>
    <row r="142" spans="1:13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M142" s="12"/>
    </row>
    <row r="143" spans="1:13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M143" s="12"/>
    </row>
    <row r="144" spans="1:13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M145" s="12"/>
    </row>
    <row r="146" spans="1:13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M146" s="12"/>
    </row>
    <row r="147" spans="1:13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M178" s="12"/>
    </row>
    <row r="179" spans="1:13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M179" s="12"/>
    </row>
    <row r="180" spans="1:13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M180" s="12"/>
    </row>
    <row r="181" spans="1:13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M181" s="12"/>
    </row>
    <row r="182" spans="1:13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M182" s="12"/>
    </row>
    <row r="183" spans="1:13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M183" s="12"/>
    </row>
    <row r="184" spans="1:13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M184" s="12"/>
    </row>
    <row r="185" spans="1:13" ht="12.75">
      <c r="A185" s="12"/>
      <c r="B185" s="12"/>
      <c r="C185" s="12"/>
      <c r="H185" s="12"/>
      <c r="I185" s="12"/>
      <c r="J185" s="12"/>
      <c r="M185" s="12"/>
    </row>
    <row r="186" ht="12.75">
      <c r="M186" s="12"/>
    </row>
    <row r="187" ht="12.75">
      <c r="M187" s="12"/>
    </row>
    <row r="188" ht="12.75">
      <c r="M188" s="12"/>
    </row>
    <row r="189" ht="12.75">
      <c r="M189" s="12"/>
    </row>
    <row r="190" ht="12.75">
      <c r="M190" s="12"/>
    </row>
    <row r="191" ht="12.75">
      <c r="M191" s="12"/>
    </row>
    <row r="192" ht="12.75">
      <c r="M192" s="12"/>
    </row>
    <row r="193" ht="12.75">
      <c r="M193" s="12"/>
    </row>
    <row r="194" ht="12.75">
      <c r="M194" s="12"/>
    </row>
    <row r="195" ht="12.75">
      <c r="M195" s="12"/>
    </row>
    <row r="196" ht="12.75">
      <c r="M196" s="12"/>
    </row>
    <row r="197" ht="12.75">
      <c r="M197" s="12"/>
    </row>
    <row r="198" ht="12.75">
      <c r="M198" s="12"/>
    </row>
    <row r="199" ht="12.75">
      <c r="M199" s="12"/>
    </row>
    <row r="200" ht="12.75">
      <c r="M200" s="12"/>
    </row>
    <row r="201" ht="12.75">
      <c r="M201" s="12"/>
    </row>
    <row r="202" ht="12.75">
      <c r="M202" s="12"/>
    </row>
    <row r="203" ht="12.75">
      <c r="M203" s="12"/>
    </row>
    <row r="204" ht="12.75">
      <c r="M204" s="12"/>
    </row>
    <row r="205" ht="12.75">
      <c r="M205" s="12"/>
    </row>
    <row r="206" ht="12.75">
      <c r="M206" s="12"/>
    </row>
    <row r="207" ht="12.75">
      <c r="M207" s="12"/>
    </row>
    <row r="208" ht="12.75">
      <c r="M208" s="12"/>
    </row>
    <row r="209" ht="12.75">
      <c r="M209" s="12"/>
    </row>
    <row r="210" ht="12.75">
      <c r="M210" s="12"/>
    </row>
    <row r="211" ht="12.75">
      <c r="M211" s="12"/>
    </row>
    <row r="212" ht="12.75">
      <c r="M212" s="12"/>
    </row>
    <row r="213" ht="12.75">
      <c r="M213" s="12"/>
    </row>
    <row r="214" ht="12.75">
      <c r="M214" s="12"/>
    </row>
    <row r="215" ht="12.75">
      <c r="M215" s="12"/>
    </row>
    <row r="216" ht="12.75">
      <c r="M216" s="12"/>
    </row>
    <row r="217" ht="12.75">
      <c r="M217" s="12"/>
    </row>
    <row r="218" ht="12.75">
      <c r="M218" s="12"/>
    </row>
    <row r="219" ht="12.75">
      <c r="M219" s="12"/>
    </row>
    <row r="220" ht="12.75">
      <c r="M220" s="12"/>
    </row>
    <row r="221" ht="12.75">
      <c r="M221" s="12"/>
    </row>
    <row r="222" ht="12.75">
      <c r="M222" s="12"/>
    </row>
    <row r="223" ht="12.75">
      <c r="M223" s="12"/>
    </row>
    <row r="224" ht="12.75">
      <c r="M224" s="12"/>
    </row>
    <row r="225" ht="12.75">
      <c r="M225" s="12"/>
    </row>
    <row r="226" ht="12.75">
      <c r="M226" s="12"/>
    </row>
    <row r="227" ht="12.75">
      <c r="M227" s="12"/>
    </row>
    <row r="228" ht="12.75">
      <c r="M228" s="12"/>
    </row>
    <row r="229" ht="12.75">
      <c r="M229" s="12"/>
    </row>
    <row r="230" ht="12.75">
      <c r="M230" s="12"/>
    </row>
    <row r="231" ht="12.75">
      <c r="M231" s="12"/>
    </row>
    <row r="232" ht="12.75">
      <c r="M232" s="12"/>
    </row>
    <row r="233" ht="12.75">
      <c r="M233" s="12"/>
    </row>
    <row r="234" ht="12.75">
      <c r="M234" s="12"/>
    </row>
    <row r="235" ht="12.75">
      <c r="M235" s="12"/>
    </row>
    <row r="236" ht="12.75">
      <c r="M236" s="12"/>
    </row>
    <row r="237" ht="12.75">
      <c r="M237" s="12"/>
    </row>
    <row r="238" ht="12.75">
      <c r="M238" s="12"/>
    </row>
    <row r="239" ht="12.75">
      <c r="M239" s="12"/>
    </row>
    <row r="240" ht="12.75">
      <c r="M240" s="12"/>
    </row>
    <row r="241" ht="12.75">
      <c r="M241" s="12"/>
    </row>
    <row r="242" ht="12.75">
      <c r="M242" s="12"/>
    </row>
    <row r="243" ht="12.75">
      <c r="M243" s="12"/>
    </row>
    <row r="244" ht="12.75">
      <c r="M244" s="12"/>
    </row>
    <row r="245" ht="12.75">
      <c r="M245" s="12"/>
    </row>
    <row r="246" ht="12.75">
      <c r="M246" s="12"/>
    </row>
    <row r="247" ht="12.75">
      <c r="M247" s="12"/>
    </row>
    <row r="248" ht="12.75">
      <c r="M248" s="12"/>
    </row>
    <row r="249" ht="12.75">
      <c r="M249" s="12"/>
    </row>
    <row r="250" ht="12.75">
      <c r="M250" s="12"/>
    </row>
    <row r="251" ht="12.75">
      <c r="M251" s="12"/>
    </row>
    <row r="252" ht="12.75">
      <c r="M252" s="12"/>
    </row>
    <row r="253" ht="12.75">
      <c r="M253" s="12"/>
    </row>
    <row r="254" ht="12.75">
      <c r="M254" s="12"/>
    </row>
    <row r="255" ht="12.75">
      <c r="M255" s="12"/>
    </row>
    <row r="256" ht="12.75">
      <c r="M256" s="12"/>
    </row>
    <row r="257" ht="12.75">
      <c r="M257" s="12"/>
    </row>
    <row r="258" ht="12.75">
      <c r="M258" s="12"/>
    </row>
    <row r="259" ht="12.75">
      <c r="M259" s="12"/>
    </row>
    <row r="260" ht="12.75">
      <c r="M260" s="12"/>
    </row>
    <row r="261" ht="12.75">
      <c r="M261" s="12"/>
    </row>
    <row r="262" ht="12.75">
      <c r="M262" s="12"/>
    </row>
    <row r="263" ht="12.75">
      <c r="M263" s="12"/>
    </row>
    <row r="264" ht="12.75">
      <c r="M264" s="12"/>
    </row>
    <row r="265" ht="12.75">
      <c r="M265" s="12"/>
    </row>
    <row r="266" ht="12.75">
      <c r="M266" s="12"/>
    </row>
    <row r="267" ht="12.75">
      <c r="M267" s="12"/>
    </row>
    <row r="268" ht="12.75">
      <c r="M268" s="12"/>
    </row>
    <row r="269" ht="12.75">
      <c r="M269" s="12"/>
    </row>
    <row r="270" ht="12.75">
      <c r="M270" s="12"/>
    </row>
    <row r="271" ht="12.75">
      <c r="M271" s="12"/>
    </row>
    <row r="272" ht="12.75">
      <c r="M272" s="12"/>
    </row>
    <row r="273" ht="12.75">
      <c r="M273" s="12"/>
    </row>
    <row r="274" ht="12.75">
      <c r="M274" s="12"/>
    </row>
    <row r="275" ht="12.75">
      <c r="M275" s="12"/>
    </row>
    <row r="276" ht="12.75">
      <c r="M276" s="12"/>
    </row>
    <row r="277" ht="12.75">
      <c r="M277" s="12"/>
    </row>
    <row r="278" ht="12.75">
      <c r="M278" s="12"/>
    </row>
    <row r="279" ht="12.75">
      <c r="M279" s="12"/>
    </row>
    <row r="280" ht="12.75">
      <c r="M280" s="12"/>
    </row>
    <row r="281" ht="12.75">
      <c r="M281" s="12"/>
    </row>
    <row r="282" ht="12.75">
      <c r="M282" s="12"/>
    </row>
    <row r="283" ht="12.75">
      <c r="M283" s="12"/>
    </row>
    <row r="284" ht="12.75">
      <c r="M284" s="12"/>
    </row>
    <row r="285" ht="12.75">
      <c r="M285" s="12"/>
    </row>
    <row r="286" ht="12.75">
      <c r="M286" s="12"/>
    </row>
    <row r="287" ht="12.75">
      <c r="M287" s="12"/>
    </row>
    <row r="288" ht="12.75">
      <c r="M288" s="12"/>
    </row>
    <row r="289" ht="12.75">
      <c r="M289" s="12"/>
    </row>
    <row r="290" ht="12.75">
      <c r="M290" s="12"/>
    </row>
    <row r="291" ht="12.75">
      <c r="M291" s="12"/>
    </row>
    <row r="292" ht="12.75">
      <c r="M292" s="12"/>
    </row>
    <row r="293" ht="12.75">
      <c r="M293" s="12"/>
    </row>
    <row r="294" ht="12.75">
      <c r="M294" s="12"/>
    </row>
    <row r="295" ht="12.75">
      <c r="M295" s="12"/>
    </row>
    <row r="296" ht="12.75">
      <c r="M296" s="12"/>
    </row>
    <row r="297" ht="12.75">
      <c r="M297" s="12"/>
    </row>
    <row r="298" ht="12.75">
      <c r="M298" s="12"/>
    </row>
    <row r="299" ht="12.75">
      <c r="M299" s="12"/>
    </row>
    <row r="300" ht="12.75">
      <c r="M300" s="12"/>
    </row>
    <row r="301" ht="12.75">
      <c r="M301" s="12"/>
    </row>
    <row r="302" ht="12.75">
      <c r="M302" s="12"/>
    </row>
    <row r="303" ht="12.75">
      <c r="M303" s="12"/>
    </row>
    <row r="304" ht="12.75">
      <c r="M304" s="12"/>
    </row>
    <row r="305" ht="12.75">
      <c r="M305" s="12"/>
    </row>
    <row r="306" ht="12.75">
      <c r="M306" s="12"/>
    </row>
    <row r="307" ht="12.75">
      <c r="M307" s="12"/>
    </row>
    <row r="308" ht="12.75">
      <c r="M308" s="12"/>
    </row>
    <row r="309" ht="12.75">
      <c r="M309" s="12"/>
    </row>
    <row r="310" ht="12.75">
      <c r="M310" s="12"/>
    </row>
    <row r="311" ht="12.75">
      <c r="M311" s="12"/>
    </row>
    <row r="312" ht="12.75">
      <c r="M312" s="12"/>
    </row>
    <row r="313" ht="12.75">
      <c r="M313" s="12"/>
    </row>
    <row r="314" ht="12.75">
      <c r="M314" s="12"/>
    </row>
    <row r="315" ht="12.75">
      <c r="M315" s="12"/>
    </row>
    <row r="316" ht="12.75">
      <c r="M316" s="12"/>
    </row>
    <row r="317" ht="12.75">
      <c r="M317" s="12"/>
    </row>
    <row r="318" ht="12.75">
      <c r="M318" s="12"/>
    </row>
    <row r="319" ht="12.75">
      <c r="M319" s="12"/>
    </row>
    <row r="320" ht="12.75">
      <c r="M320" s="12"/>
    </row>
    <row r="321" ht="12.75">
      <c r="M321" s="12"/>
    </row>
    <row r="322" ht="12.75">
      <c r="M322" s="12"/>
    </row>
    <row r="323" ht="12.75">
      <c r="M323" s="12"/>
    </row>
    <row r="324" ht="12.75">
      <c r="M324" s="12"/>
    </row>
    <row r="325" ht="12.75">
      <c r="M325" s="12"/>
    </row>
    <row r="326" ht="12.75">
      <c r="M326" s="12"/>
    </row>
    <row r="327" ht="12.75">
      <c r="M327" s="12"/>
    </row>
    <row r="328" ht="12.75">
      <c r="M328" s="12"/>
    </row>
    <row r="329" ht="12.75">
      <c r="M329" s="12"/>
    </row>
    <row r="330" ht="12.75">
      <c r="M330" s="12"/>
    </row>
    <row r="331" ht="12.75">
      <c r="M331" s="12"/>
    </row>
    <row r="332" ht="12.75">
      <c r="M332" s="12"/>
    </row>
    <row r="333" ht="12.75">
      <c r="M333" s="12"/>
    </row>
    <row r="334" ht="12.75">
      <c r="M334" s="12"/>
    </row>
    <row r="335" ht="12.75">
      <c r="M335" s="12"/>
    </row>
    <row r="336" ht="12.75">
      <c r="M336" s="12"/>
    </row>
    <row r="337" ht="12.75">
      <c r="M337" s="12"/>
    </row>
    <row r="338" ht="12.75">
      <c r="M338" s="12"/>
    </row>
    <row r="339" ht="12.75">
      <c r="M339" s="12"/>
    </row>
    <row r="340" ht="12.75">
      <c r="M340" s="12"/>
    </row>
    <row r="341" ht="12.75">
      <c r="M341" s="12"/>
    </row>
    <row r="342" ht="12.75">
      <c r="M342" s="12"/>
    </row>
    <row r="343" ht="12.75">
      <c r="M343" s="12"/>
    </row>
    <row r="344" ht="12.75">
      <c r="M344" s="12"/>
    </row>
    <row r="345" ht="12.75">
      <c r="M345" s="12"/>
    </row>
    <row r="346" ht="12.75">
      <c r="M346" s="12"/>
    </row>
    <row r="347" ht="12.75">
      <c r="M347" s="12"/>
    </row>
    <row r="348" ht="12.75">
      <c r="M348" s="12"/>
    </row>
    <row r="349" ht="12.75">
      <c r="M349" s="12"/>
    </row>
    <row r="350" ht="12.75">
      <c r="M350" s="12"/>
    </row>
    <row r="351" ht="12.75">
      <c r="M351" s="12"/>
    </row>
    <row r="352" ht="12.75">
      <c r="M352" s="12"/>
    </row>
    <row r="353" ht="12.75">
      <c r="M353" s="12"/>
    </row>
    <row r="354" ht="12.75">
      <c r="M354" s="12"/>
    </row>
    <row r="355" ht="12.75">
      <c r="M355" s="12"/>
    </row>
    <row r="356" ht="12.75">
      <c r="M356" s="12"/>
    </row>
    <row r="357" ht="12.75">
      <c r="M357" s="12"/>
    </row>
    <row r="358" ht="12.75">
      <c r="M358" s="12"/>
    </row>
    <row r="359" ht="12.75">
      <c r="M359" s="12"/>
    </row>
    <row r="360" ht="12.75">
      <c r="M360" s="12"/>
    </row>
    <row r="361" ht="12.75">
      <c r="M361" s="12"/>
    </row>
    <row r="362" ht="12.75">
      <c r="M362" s="12"/>
    </row>
    <row r="363" ht="12.75">
      <c r="M363" s="12"/>
    </row>
    <row r="364" ht="12.75">
      <c r="M364" s="12"/>
    </row>
    <row r="365" ht="12.75">
      <c r="M365" s="12"/>
    </row>
    <row r="366" ht="12.75">
      <c r="M366" s="12"/>
    </row>
    <row r="367" ht="12.75">
      <c r="M367" s="12"/>
    </row>
    <row r="368" ht="12.75">
      <c r="M368" s="12"/>
    </row>
    <row r="369" ht="12.75">
      <c r="M369" s="12"/>
    </row>
    <row r="370" ht="12.75">
      <c r="M370" s="12"/>
    </row>
    <row r="371" ht="12.75">
      <c r="M371" s="12"/>
    </row>
    <row r="372" ht="12.75">
      <c r="M372" s="12"/>
    </row>
    <row r="373" ht="12.75">
      <c r="M373" s="12"/>
    </row>
    <row r="374" ht="12.75">
      <c r="M374" s="12"/>
    </row>
    <row r="375" ht="12.75">
      <c r="M375" s="12"/>
    </row>
    <row r="376" ht="12.75">
      <c r="M376" s="12"/>
    </row>
    <row r="377" ht="12.75">
      <c r="M377" s="12"/>
    </row>
    <row r="378" ht="12.75">
      <c r="M378" s="12"/>
    </row>
    <row r="379" ht="12.75">
      <c r="M379" s="12"/>
    </row>
    <row r="380" ht="12.75">
      <c r="M380" s="12"/>
    </row>
    <row r="381" ht="12.75">
      <c r="M381" s="12"/>
    </row>
    <row r="382" ht="12.75">
      <c r="M382" s="12"/>
    </row>
    <row r="383" ht="12.75">
      <c r="M383" s="12"/>
    </row>
    <row r="384" ht="12.75">
      <c r="M384" s="12"/>
    </row>
    <row r="385" ht="12.75">
      <c r="M385" s="12"/>
    </row>
    <row r="386" ht="12.75">
      <c r="M386" s="12"/>
    </row>
    <row r="387" ht="12.75">
      <c r="M387" s="12"/>
    </row>
    <row r="388" ht="12.75">
      <c r="M388" s="12"/>
    </row>
    <row r="389" ht="12.75">
      <c r="M389" s="12"/>
    </row>
    <row r="390" ht="12.75">
      <c r="M390" s="12"/>
    </row>
    <row r="391" ht="12.75">
      <c r="M391" s="12"/>
    </row>
    <row r="392" ht="12.75">
      <c r="M392" s="12"/>
    </row>
    <row r="393" ht="12.75">
      <c r="M393" s="12"/>
    </row>
    <row r="394" ht="12.75">
      <c r="M394" s="12"/>
    </row>
    <row r="395" ht="12.75">
      <c r="M395" s="12"/>
    </row>
    <row r="396" ht="12.75">
      <c r="M396" s="12"/>
    </row>
    <row r="397" ht="12.75">
      <c r="M397" s="12"/>
    </row>
    <row r="398" ht="12.75">
      <c r="M398" s="12"/>
    </row>
    <row r="399" ht="12.75">
      <c r="M399" s="12"/>
    </row>
    <row r="400" ht="12.75">
      <c r="M400" s="12"/>
    </row>
    <row r="401" ht="12.75">
      <c r="M401" s="12"/>
    </row>
    <row r="402" ht="12.75">
      <c r="M402" s="12"/>
    </row>
    <row r="403" ht="12.75">
      <c r="M403" s="12"/>
    </row>
    <row r="404" ht="12.75">
      <c r="M404" s="12"/>
    </row>
    <row r="405" ht="12.75">
      <c r="M405" s="12"/>
    </row>
    <row r="406" ht="12.75">
      <c r="M406" s="12"/>
    </row>
    <row r="407" ht="12.75">
      <c r="M407" s="12"/>
    </row>
    <row r="408" ht="12.75">
      <c r="M408" s="12"/>
    </row>
    <row r="409" ht="12.75">
      <c r="M409" s="12"/>
    </row>
    <row r="410" ht="12.75">
      <c r="M410" s="12"/>
    </row>
    <row r="411" ht="12.75">
      <c r="M411" s="12"/>
    </row>
    <row r="412" ht="12.75">
      <c r="M412" s="12"/>
    </row>
    <row r="413" ht="12.75">
      <c r="M413" s="12"/>
    </row>
    <row r="414" ht="12.75">
      <c r="M414" s="12"/>
    </row>
    <row r="415" ht="12.75">
      <c r="M415" s="12"/>
    </row>
    <row r="416" ht="12.75">
      <c r="M416" s="12"/>
    </row>
    <row r="417" ht="12.75">
      <c r="M417" s="12"/>
    </row>
    <row r="418" ht="12.75">
      <c r="M418" s="12"/>
    </row>
    <row r="419" ht="12.75">
      <c r="M419" s="12"/>
    </row>
    <row r="420" ht="12.75">
      <c r="M420" s="12"/>
    </row>
    <row r="421" ht="12.75">
      <c r="M421" s="12"/>
    </row>
    <row r="422" ht="12.75">
      <c r="M422" s="12"/>
    </row>
    <row r="423" ht="12.75">
      <c r="M423" s="12"/>
    </row>
    <row r="424" ht="12.75">
      <c r="M424" s="12"/>
    </row>
    <row r="425" ht="12.75">
      <c r="M425" s="12"/>
    </row>
    <row r="426" ht="12.75">
      <c r="M426" s="12"/>
    </row>
    <row r="427" ht="12.75">
      <c r="M427" s="12"/>
    </row>
    <row r="428" ht="12.75">
      <c r="M428" s="12"/>
    </row>
    <row r="429" ht="12.75">
      <c r="M429" s="12"/>
    </row>
    <row r="430" ht="12.75">
      <c r="M430" s="12"/>
    </row>
    <row r="431" ht="12.75">
      <c r="M431" s="12"/>
    </row>
    <row r="432" ht="12.75">
      <c r="M432" s="12"/>
    </row>
    <row r="433" ht="12.75">
      <c r="M433" s="12"/>
    </row>
    <row r="434" ht="12.75">
      <c r="M434" s="12"/>
    </row>
    <row r="435" ht="12.75">
      <c r="M435" s="12"/>
    </row>
    <row r="436" ht="12.75">
      <c r="M436" s="12"/>
    </row>
    <row r="437" ht="12.75">
      <c r="M437" s="12"/>
    </row>
    <row r="438" ht="12.75">
      <c r="M438" s="12"/>
    </row>
    <row r="439" ht="12.75">
      <c r="M439" s="12"/>
    </row>
    <row r="440" ht="12.75">
      <c r="M440" s="12"/>
    </row>
    <row r="441" ht="12.75">
      <c r="M441" s="12"/>
    </row>
    <row r="442" ht="12.75">
      <c r="M442" s="12"/>
    </row>
    <row r="443" ht="12.75">
      <c r="M443" s="12"/>
    </row>
    <row r="444" ht="12.75">
      <c r="M444" s="12"/>
    </row>
  </sheetData>
  <mergeCells count="3">
    <mergeCell ref="A5:K5"/>
    <mergeCell ref="A6:K6"/>
    <mergeCell ref="F11:I11"/>
  </mergeCells>
  <printOptions/>
  <pageMargins left="0.75" right="0.75" top="1" bottom="1" header="0.5" footer="0.5"/>
  <pageSetup fitToHeight="1" fitToWidth="1" horizontalDpi="300" verticalDpi="300" orientation="portrait" paperSize="9" scale="95" r:id="rId3"/>
  <legacyDrawing r:id="rId2"/>
  <oleObjects>
    <oleObject progId="MSPhotoEd.3" shapeId="2340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5"/>
  <sheetViews>
    <sheetView showGridLines="0" workbookViewId="0" topLeftCell="A10">
      <pane xSplit="3" ySplit="5" topLeftCell="D17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C25" sqref="C25"/>
    </sheetView>
  </sheetViews>
  <sheetFormatPr defaultColWidth="9.140625" defaultRowHeight="12.75"/>
  <cols>
    <col min="1" max="1" width="9.421875" style="1" bestFit="1" customWidth="1"/>
    <col min="2" max="2" width="9.140625" style="1" customWidth="1"/>
    <col min="3" max="3" width="12.8515625" style="1" customWidth="1"/>
    <col min="4" max="4" width="11.28125" style="1" bestFit="1" customWidth="1"/>
    <col min="5" max="6" width="9.140625" style="1" customWidth="1"/>
    <col min="7" max="7" width="11.140625" style="1" customWidth="1"/>
    <col min="8" max="8" width="11.28125" style="1" bestFit="1" customWidth="1"/>
    <col min="9" max="9" width="10.28125" style="1" bestFit="1" customWidth="1"/>
    <col min="10" max="16384" width="9.140625" style="1" customWidth="1"/>
  </cols>
  <sheetData>
    <row r="2" ht="12.75"/>
    <row r="3" ht="12.75"/>
    <row r="4" ht="12.75"/>
    <row r="5" spans="1:9" ht="12.75">
      <c r="A5" s="114" t="s">
        <v>32</v>
      </c>
      <c r="B5" s="114"/>
      <c r="C5" s="114"/>
      <c r="D5" s="114"/>
      <c r="E5" s="114"/>
      <c r="F5" s="114"/>
      <c r="G5" s="114"/>
      <c r="H5" s="114"/>
      <c r="I5" s="114"/>
    </row>
    <row r="6" spans="1:9" ht="12.75">
      <c r="A6" s="115" t="s">
        <v>1</v>
      </c>
      <c r="B6" s="115"/>
      <c r="C6" s="115"/>
      <c r="D6" s="115"/>
      <c r="E6" s="115"/>
      <c r="F6" s="115"/>
      <c r="G6" s="115"/>
      <c r="H6" s="115"/>
      <c r="I6" s="115"/>
    </row>
    <row r="7" spans="1:9" ht="12.75">
      <c r="A7" s="116" t="s">
        <v>59</v>
      </c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 t="s">
        <v>294</v>
      </c>
      <c r="B8" s="116"/>
      <c r="C8" s="116"/>
      <c r="D8" s="116"/>
      <c r="E8" s="116"/>
      <c r="F8" s="116"/>
      <c r="G8" s="116"/>
      <c r="H8" s="116"/>
      <c r="I8" s="116"/>
    </row>
    <row r="10" spans="4:9" ht="12.75">
      <c r="D10" s="32"/>
      <c r="E10" s="32"/>
      <c r="F10" s="32"/>
      <c r="G10" s="4" t="s">
        <v>60</v>
      </c>
      <c r="H10" s="32"/>
      <c r="I10" s="32"/>
    </row>
    <row r="11" spans="4:9" ht="12.75">
      <c r="D11" s="4" t="s">
        <v>61</v>
      </c>
      <c r="E11" s="4" t="s">
        <v>62</v>
      </c>
      <c r="F11" s="4" t="s">
        <v>63</v>
      </c>
      <c r="G11" s="4" t="s">
        <v>64</v>
      </c>
      <c r="H11" s="4" t="s">
        <v>65</v>
      </c>
      <c r="I11" s="32"/>
    </row>
    <row r="12" spans="4:9" ht="12.75">
      <c r="D12" s="4" t="s">
        <v>66</v>
      </c>
      <c r="E12" s="4" t="s">
        <v>67</v>
      </c>
      <c r="F12" s="4" t="s">
        <v>68</v>
      </c>
      <c r="G12" s="4" t="s">
        <v>69</v>
      </c>
      <c r="H12" s="4" t="s">
        <v>70</v>
      </c>
      <c r="I12" s="4" t="s">
        <v>71</v>
      </c>
    </row>
    <row r="13" spans="4:9" ht="12.75">
      <c r="D13" s="4" t="s">
        <v>11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</row>
    <row r="15" spans="1:3" ht="12.75">
      <c r="A15" s="32" t="s">
        <v>290</v>
      </c>
      <c r="B15" s="32"/>
      <c r="C15" s="32"/>
    </row>
    <row r="16" spans="1:3" ht="12.75">
      <c r="A16" s="33" t="s">
        <v>291</v>
      </c>
      <c r="B16" s="32"/>
      <c r="C16" s="32"/>
    </row>
    <row r="18" spans="1:9" ht="12.75">
      <c r="A18" s="1" t="s">
        <v>261</v>
      </c>
      <c r="D18" s="34">
        <v>69963</v>
      </c>
      <c r="E18" s="34">
        <v>-2121</v>
      </c>
      <c r="F18" s="34">
        <v>6105</v>
      </c>
      <c r="G18" s="34">
        <v>-191</v>
      </c>
      <c r="H18" s="34">
        <v>63093</v>
      </c>
      <c r="I18" s="34">
        <f>SUM(D18:H18)</f>
        <v>136849</v>
      </c>
    </row>
    <row r="19" spans="4:9" ht="12.75">
      <c r="D19" s="34"/>
      <c r="E19" s="34"/>
      <c r="F19" s="34"/>
      <c r="G19" s="34"/>
      <c r="H19" s="34"/>
      <c r="I19" s="34"/>
    </row>
    <row r="20" spans="1:9" ht="12.75">
      <c r="A20" s="1" t="s">
        <v>292</v>
      </c>
      <c r="D20" s="34">
        <v>0</v>
      </c>
      <c r="E20" s="34">
        <v>0</v>
      </c>
      <c r="F20" s="34">
        <v>0</v>
      </c>
      <c r="G20" s="34">
        <v>0</v>
      </c>
      <c r="H20" s="34">
        <f>'Income Statement'!H44</f>
        <v>15736</v>
      </c>
      <c r="I20" s="34">
        <f>SUM(D20:H20)</f>
        <v>15736</v>
      </c>
    </row>
    <row r="21" spans="4:9" ht="12.75">
      <c r="D21" s="34"/>
      <c r="E21" s="34"/>
      <c r="F21" s="34"/>
      <c r="G21" s="34"/>
      <c r="H21" s="34"/>
      <c r="I21" s="34"/>
    </row>
    <row r="22" spans="1:9" ht="12.75">
      <c r="A22" s="1" t="s">
        <v>74</v>
      </c>
      <c r="D22" s="34">
        <v>0</v>
      </c>
      <c r="E22" s="34">
        <v>-1</v>
      </c>
      <c r="F22" s="34">
        <v>0</v>
      </c>
      <c r="G22" s="34">
        <v>0</v>
      </c>
      <c r="H22" s="34">
        <v>0</v>
      </c>
      <c r="I22" s="34">
        <f>E22</f>
        <v>-1</v>
      </c>
    </row>
    <row r="23" spans="4:9" ht="12.75">
      <c r="D23" s="34"/>
      <c r="E23" s="34"/>
      <c r="F23" s="34"/>
      <c r="G23" s="34"/>
      <c r="H23" s="34"/>
      <c r="I23" s="34"/>
    </row>
    <row r="24" spans="1:9" ht="12.75">
      <c r="A24" s="1" t="s">
        <v>75</v>
      </c>
      <c r="D24" s="34"/>
      <c r="E24" s="34"/>
      <c r="F24" s="34"/>
      <c r="G24" s="34"/>
      <c r="H24" s="34"/>
      <c r="I24" s="34"/>
    </row>
    <row r="25" spans="1:9" ht="12.75">
      <c r="A25" s="1" t="s">
        <v>76</v>
      </c>
      <c r="D25" s="34">
        <v>350</v>
      </c>
      <c r="E25" s="34">
        <v>0</v>
      </c>
      <c r="F25" s="34">
        <v>504</v>
      </c>
      <c r="G25" s="34">
        <v>0</v>
      </c>
      <c r="H25" s="34">
        <v>0</v>
      </c>
      <c r="I25" s="34">
        <f>SUM(D25:H25)</f>
        <v>854</v>
      </c>
    </row>
    <row r="26" spans="4:9" ht="12.75">
      <c r="D26" s="34"/>
      <c r="E26" s="34"/>
      <c r="F26" s="34"/>
      <c r="G26" s="34"/>
      <c r="H26" s="34"/>
      <c r="I26" s="34"/>
    </row>
    <row r="27" spans="1:9" ht="12.75">
      <c r="A27" s="1" t="s">
        <v>77</v>
      </c>
      <c r="D27" s="34"/>
      <c r="E27" s="34"/>
      <c r="F27" s="34"/>
      <c r="G27" s="34"/>
      <c r="H27" s="34"/>
      <c r="I27" s="34"/>
    </row>
    <row r="28" spans="1:9" ht="12.75">
      <c r="A28" s="1" t="s">
        <v>78</v>
      </c>
      <c r="D28" s="34"/>
      <c r="E28" s="34"/>
      <c r="F28" s="34"/>
      <c r="G28" s="34"/>
      <c r="H28" s="34"/>
      <c r="I28" s="34"/>
    </row>
    <row r="29" spans="1:9" ht="12.75">
      <c r="A29" s="1" t="s">
        <v>79</v>
      </c>
      <c r="D29" s="34">
        <v>0</v>
      </c>
      <c r="E29" s="34">
        <v>0</v>
      </c>
      <c r="F29" s="34">
        <v>0</v>
      </c>
      <c r="G29" s="34">
        <v>30</v>
      </c>
      <c r="H29" s="34">
        <v>0</v>
      </c>
      <c r="I29" s="34">
        <f>SUM(D29:H29)</f>
        <v>30</v>
      </c>
    </row>
    <row r="30" spans="4:9" ht="12.75">
      <c r="D30" s="34"/>
      <c r="E30" s="34"/>
      <c r="F30" s="34"/>
      <c r="G30" s="34"/>
      <c r="H30" s="34"/>
      <c r="I30" s="34"/>
    </row>
    <row r="31" spans="1:9" ht="12.75">
      <c r="A31" s="1" t="s">
        <v>80</v>
      </c>
      <c r="D31" s="34">
        <v>0</v>
      </c>
      <c r="E31" s="34">
        <v>0</v>
      </c>
      <c r="F31" s="34">
        <v>0</v>
      </c>
      <c r="G31" s="34">
        <v>0</v>
      </c>
      <c r="H31" s="34">
        <v>-10458</v>
      </c>
      <c r="I31" s="34">
        <f>H31</f>
        <v>-10458</v>
      </c>
    </row>
    <row r="32" spans="4:9" ht="12.75">
      <c r="D32" s="34"/>
      <c r="E32" s="34"/>
      <c r="F32" s="34"/>
      <c r="G32" s="34"/>
      <c r="H32" s="34"/>
      <c r="I32" s="34"/>
    </row>
    <row r="33" spans="1:9" ht="12.75">
      <c r="A33" s="1" t="s">
        <v>287</v>
      </c>
      <c r="D33" s="36">
        <f aca="true" t="shared" si="0" ref="D33:I33">SUM(D18:D32)</f>
        <v>70313</v>
      </c>
      <c r="E33" s="36">
        <f t="shared" si="0"/>
        <v>-2122</v>
      </c>
      <c r="F33" s="36">
        <f t="shared" si="0"/>
        <v>6609</v>
      </c>
      <c r="G33" s="36">
        <f t="shared" si="0"/>
        <v>-161</v>
      </c>
      <c r="H33" s="36">
        <f t="shared" si="0"/>
        <v>68371</v>
      </c>
      <c r="I33" s="36">
        <f t="shared" si="0"/>
        <v>143010</v>
      </c>
    </row>
    <row r="34" spans="4:9" ht="13.5" thickBot="1">
      <c r="D34" s="37"/>
      <c r="E34" s="37"/>
      <c r="F34" s="37"/>
      <c r="G34" s="37"/>
      <c r="H34" s="37"/>
      <c r="I34" s="37"/>
    </row>
    <row r="35" spans="4:9" ht="12.75">
      <c r="D35" s="38"/>
      <c r="E35" s="38"/>
      <c r="F35" s="38"/>
      <c r="G35" s="38"/>
      <c r="H35" s="38"/>
      <c r="I35" s="38"/>
    </row>
    <row r="36" spans="1:3" ht="12.75">
      <c r="A36" s="32" t="s">
        <v>290</v>
      </c>
      <c r="B36" s="32"/>
      <c r="C36" s="32"/>
    </row>
    <row r="37" spans="1:3" ht="12.75">
      <c r="A37" s="33" t="s">
        <v>293</v>
      </c>
      <c r="B37" s="32"/>
      <c r="C37" s="32"/>
    </row>
    <row r="39" spans="1:9" ht="12.75">
      <c r="A39" s="1" t="s">
        <v>72</v>
      </c>
      <c r="D39" s="34">
        <v>67781</v>
      </c>
      <c r="E39" s="34">
        <v>-1705</v>
      </c>
      <c r="F39" s="34">
        <v>3299</v>
      </c>
      <c r="G39" s="34">
        <v>120</v>
      </c>
      <c r="H39" s="34">
        <v>49057</v>
      </c>
      <c r="I39" s="34">
        <f>SUM(D39:H39)</f>
        <v>118552</v>
      </c>
    </row>
    <row r="40" spans="4:9" ht="12.75">
      <c r="D40" s="34"/>
      <c r="E40" s="34"/>
      <c r="F40" s="34"/>
      <c r="G40" s="34"/>
      <c r="H40" s="34"/>
      <c r="I40" s="34"/>
    </row>
    <row r="41" spans="1:9" ht="12.75">
      <c r="A41" s="1" t="s">
        <v>237</v>
      </c>
      <c r="D41" s="35">
        <v>0</v>
      </c>
      <c r="E41" s="35">
        <v>0</v>
      </c>
      <c r="F41" s="35">
        <v>0</v>
      </c>
      <c r="G41" s="35">
        <v>0</v>
      </c>
      <c r="H41" s="35">
        <v>-1185</v>
      </c>
      <c r="I41" s="35">
        <f>SUM(D41:H41)</f>
        <v>-1185</v>
      </c>
    </row>
    <row r="42" spans="4:9" ht="12.75">
      <c r="D42" s="38"/>
      <c r="E42" s="38"/>
      <c r="F42" s="38"/>
      <c r="G42" s="38"/>
      <c r="H42" s="38"/>
      <c r="I42" s="38"/>
    </row>
    <row r="43" spans="1:9" ht="12.75">
      <c r="A43" s="1" t="s">
        <v>73</v>
      </c>
      <c r="D43" s="38">
        <f>SUM(D39:D41)</f>
        <v>67781</v>
      </c>
      <c r="E43" s="38">
        <f>SUM(E39:E41)</f>
        <v>-1705</v>
      </c>
      <c r="F43" s="38">
        <f>SUM(F39:F41)</f>
        <v>3299</v>
      </c>
      <c r="G43" s="38">
        <f>SUM(G39:G41)</f>
        <v>120</v>
      </c>
      <c r="H43" s="38">
        <f>SUM(H39:H41)</f>
        <v>47872</v>
      </c>
      <c r="I43" s="38">
        <f>SUM(D43:H43)</f>
        <v>117367</v>
      </c>
    </row>
    <row r="44" spans="4:9" ht="12.75">
      <c r="D44" s="34"/>
      <c r="E44" s="34"/>
      <c r="F44" s="34"/>
      <c r="G44" s="34"/>
      <c r="H44" s="34"/>
      <c r="I44" s="34"/>
    </row>
    <row r="45" spans="1:9" ht="12.75">
      <c r="A45" s="1" t="s">
        <v>292</v>
      </c>
      <c r="D45" s="34">
        <v>0</v>
      </c>
      <c r="E45" s="34">
        <v>0</v>
      </c>
      <c r="F45" s="34">
        <v>0</v>
      </c>
      <c r="G45" s="34">
        <v>0</v>
      </c>
      <c r="H45" s="34">
        <f>'Income Statement'!I44</f>
        <v>13370</v>
      </c>
      <c r="I45" s="34">
        <f>SUM(D45:H45)</f>
        <v>13370</v>
      </c>
    </row>
    <row r="46" spans="4:9" ht="12.75">
      <c r="D46" s="34"/>
      <c r="E46" s="34"/>
      <c r="F46" s="34"/>
      <c r="G46" s="34"/>
      <c r="H46" s="34"/>
      <c r="I46" s="34"/>
    </row>
    <row r="47" spans="1:9" ht="12.75">
      <c r="A47" s="1" t="s">
        <v>74</v>
      </c>
      <c r="D47" s="34">
        <v>0</v>
      </c>
      <c r="E47" s="34">
        <v>-11</v>
      </c>
      <c r="F47" s="34">
        <v>0</v>
      </c>
      <c r="G47" s="34">
        <v>0</v>
      </c>
      <c r="H47" s="34">
        <v>0</v>
      </c>
      <c r="I47" s="34">
        <f>E47</f>
        <v>-11</v>
      </c>
    </row>
    <row r="48" spans="4:9" ht="12.75">
      <c r="D48" s="34"/>
      <c r="E48" s="34"/>
      <c r="F48" s="34"/>
      <c r="G48" s="34"/>
      <c r="H48" s="34"/>
      <c r="I48" s="34"/>
    </row>
    <row r="49" spans="1:9" ht="12.75">
      <c r="A49" s="1" t="s">
        <v>75</v>
      </c>
      <c r="D49" s="34"/>
      <c r="E49" s="34"/>
      <c r="F49" s="34"/>
      <c r="G49" s="34"/>
      <c r="H49" s="34"/>
      <c r="I49" s="34"/>
    </row>
    <row r="50" spans="1:9" ht="12.75">
      <c r="A50" s="1" t="s">
        <v>76</v>
      </c>
      <c r="D50" s="34">
        <v>574</v>
      </c>
      <c r="E50" s="34">
        <v>0</v>
      </c>
      <c r="F50" s="34">
        <v>762</v>
      </c>
      <c r="G50" s="34">
        <v>0</v>
      </c>
      <c r="H50" s="34">
        <v>0</v>
      </c>
      <c r="I50" s="34">
        <f>SUM(D50:H50)</f>
        <v>1336</v>
      </c>
    </row>
    <row r="51" spans="4:9" ht="12.75">
      <c r="D51" s="34"/>
      <c r="E51" s="34"/>
      <c r="F51" s="34"/>
      <c r="G51" s="34"/>
      <c r="H51" s="34"/>
      <c r="I51" s="34"/>
    </row>
    <row r="52" spans="1:9" ht="12.75">
      <c r="A52" s="1" t="s">
        <v>77</v>
      </c>
      <c r="D52" s="34"/>
      <c r="E52" s="34"/>
      <c r="F52" s="34"/>
      <c r="G52" s="34"/>
      <c r="H52" s="34"/>
      <c r="I52" s="34"/>
    </row>
    <row r="53" spans="1:9" ht="12.75">
      <c r="A53" s="1" t="s">
        <v>78</v>
      </c>
      <c r="D53" s="34"/>
      <c r="E53" s="34"/>
      <c r="F53" s="34"/>
      <c r="G53" s="34"/>
      <c r="H53" s="34"/>
      <c r="I53" s="34"/>
    </row>
    <row r="54" spans="1:9" ht="12.75">
      <c r="A54" s="1" t="s">
        <v>79</v>
      </c>
      <c r="D54" s="34">
        <v>0</v>
      </c>
      <c r="E54" s="34">
        <v>0</v>
      </c>
      <c r="F54" s="34">
        <v>0</v>
      </c>
      <c r="G54" s="34">
        <v>-108</v>
      </c>
      <c r="H54" s="34">
        <v>0</v>
      </c>
      <c r="I54" s="34">
        <f>SUM(D54:H54)</f>
        <v>-108</v>
      </c>
    </row>
    <row r="55" spans="4:9" ht="12.75">
      <c r="D55" s="34"/>
      <c r="E55" s="34"/>
      <c r="F55" s="34"/>
      <c r="G55" s="34"/>
      <c r="H55" s="34"/>
      <c r="I55" s="34"/>
    </row>
    <row r="56" spans="1:9" ht="12.75">
      <c r="A56" s="1" t="s">
        <v>80</v>
      </c>
      <c r="D56" s="34">
        <v>0</v>
      </c>
      <c r="E56" s="34">
        <v>0</v>
      </c>
      <c r="F56" s="34">
        <v>0</v>
      </c>
      <c r="G56" s="34">
        <v>0</v>
      </c>
      <c r="H56" s="34">
        <v>-7679</v>
      </c>
      <c r="I56" s="34">
        <f>H56</f>
        <v>-7679</v>
      </c>
    </row>
    <row r="57" spans="4:9" ht="12.75">
      <c r="D57" s="34"/>
      <c r="E57" s="34"/>
      <c r="F57" s="34"/>
      <c r="G57" s="34"/>
      <c r="H57" s="34"/>
      <c r="I57" s="34"/>
    </row>
    <row r="58" spans="1:9" ht="12.75">
      <c r="A58" s="1" t="s">
        <v>288</v>
      </c>
      <c r="D58" s="36">
        <f aca="true" t="shared" si="1" ref="D58:I58">SUM(D43:D57)</f>
        <v>68355</v>
      </c>
      <c r="E58" s="36">
        <f t="shared" si="1"/>
        <v>-1716</v>
      </c>
      <c r="F58" s="36">
        <f t="shared" si="1"/>
        <v>4061</v>
      </c>
      <c r="G58" s="36">
        <f t="shared" si="1"/>
        <v>12</v>
      </c>
      <c r="H58" s="36">
        <f>SUM(H43:H57)</f>
        <v>53563</v>
      </c>
      <c r="I58" s="36">
        <f t="shared" si="1"/>
        <v>124275</v>
      </c>
    </row>
    <row r="59" spans="4:9" ht="13.5" thickBot="1">
      <c r="D59" s="37"/>
      <c r="E59" s="37"/>
      <c r="F59" s="37"/>
      <c r="G59" s="37"/>
      <c r="H59" s="37"/>
      <c r="I59" s="37"/>
    </row>
    <row r="60" spans="4:9" ht="12.75">
      <c r="D60" s="38"/>
      <c r="E60" s="38"/>
      <c r="F60" s="38"/>
      <c r="G60" s="38"/>
      <c r="H60" s="38"/>
      <c r="I60" s="38"/>
    </row>
    <row r="61" spans="4:9" s="12" customFormat="1" ht="12.75">
      <c r="D61" s="38"/>
      <c r="E61" s="38"/>
      <c r="F61" s="38"/>
      <c r="G61" s="38"/>
      <c r="H61" s="38"/>
      <c r="I61" s="38"/>
    </row>
    <row r="62" spans="4:9" s="12" customFormat="1" ht="12.75">
      <c r="D62" s="38"/>
      <c r="E62" s="38"/>
      <c r="F62" s="38"/>
      <c r="G62" s="38"/>
      <c r="H62" s="38"/>
      <c r="I62" s="38"/>
    </row>
    <row r="63" spans="4:9" ht="12.75">
      <c r="D63" s="38"/>
      <c r="E63" s="38"/>
      <c r="F63" s="38"/>
      <c r="G63" s="38"/>
      <c r="H63" s="38"/>
      <c r="I63" s="38"/>
    </row>
    <row r="64" spans="1:9" ht="12.75">
      <c r="A64" s="11" t="s">
        <v>81</v>
      </c>
      <c r="D64" s="34"/>
      <c r="E64" s="34"/>
      <c r="F64" s="34"/>
      <c r="G64" s="34"/>
      <c r="H64" s="34"/>
      <c r="I64" s="34"/>
    </row>
    <row r="65" spans="1:9" ht="12.75">
      <c r="A65" s="3" t="s">
        <v>260</v>
      </c>
      <c r="D65" s="34"/>
      <c r="E65" s="34"/>
      <c r="F65" s="34"/>
      <c r="G65" s="34"/>
      <c r="H65" s="34"/>
      <c r="I65" s="34"/>
    </row>
    <row r="66" spans="4:9" ht="12.75">
      <c r="D66" s="34"/>
      <c r="E66" s="34"/>
      <c r="F66" s="34"/>
      <c r="G66" s="34"/>
      <c r="H66" s="34"/>
      <c r="I66" s="34"/>
    </row>
    <row r="67" spans="4:9" ht="12.75">
      <c r="D67" s="34"/>
      <c r="E67" s="34"/>
      <c r="F67" s="34"/>
      <c r="G67" s="34"/>
      <c r="H67" s="34"/>
      <c r="I67" s="34"/>
    </row>
    <row r="68" spans="4:9" ht="12.75">
      <c r="D68" s="34"/>
      <c r="E68" s="34"/>
      <c r="F68" s="34"/>
      <c r="G68" s="34"/>
      <c r="H68" s="34"/>
      <c r="I68" s="34"/>
    </row>
    <row r="69" spans="4:9" ht="12.75">
      <c r="D69" s="34"/>
      <c r="E69" s="34"/>
      <c r="F69" s="34"/>
      <c r="G69" s="34"/>
      <c r="H69" s="34"/>
      <c r="I69" s="34"/>
    </row>
    <row r="70" spans="4:9" ht="12.75">
      <c r="D70" s="34"/>
      <c r="E70" s="34"/>
      <c r="F70" s="34"/>
      <c r="G70" s="34"/>
      <c r="H70" s="34"/>
      <c r="I70" s="34"/>
    </row>
    <row r="71" spans="4:9" ht="12.75">
      <c r="D71" s="34"/>
      <c r="E71" s="34"/>
      <c r="F71" s="34"/>
      <c r="G71" s="34"/>
      <c r="H71" s="34"/>
      <c r="I71" s="34"/>
    </row>
    <row r="72" spans="4:9" ht="12.75">
      <c r="D72" s="34"/>
      <c r="E72" s="34"/>
      <c r="F72" s="34"/>
      <c r="G72" s="34"/>
      <c r="H72" s="34"/>
      <c r="I72" s="34"/>
    </row>
    <row r="73" spans="4:9" ht="12.75">
      <c r="D73" s="34"/>
      <c r="E73" s="34"/>
      <c r="F73" s="34"/>
      <c r="G73" s="34"/>
      <c r="H73" s="34"/>
      <c r="I73" s="34"/>
    </row>
    <row r="74" spans="4:9" ht="12.75">
      <c r="D74" s="34"/>
      <c r="E74" s="34"/>
      <c r="F74" s="34"/>
      <c r="G74" s="34"/>
      <c r="H74" s="34"/>
      <c r="I74" s="34"/>
    </row>
    <row r="75" spans="4:9" ht="12.75">
      <c r="D75" s="34"/>
      <c r="E75" s="34"/>
      <c r="F75" s="34"/>
      <c r="G75" s="34"/>
      <c r="H75" s="34"/>
      <c r="I75" s="34"/>
    </row>
    <row r="76" spans="4:9" ht="12.75">
      <c r="D76" s="34"/>
      <c r="E76" s="34"/>
      <c r="F76" s="34"/>
      <c r="G76" s="34"/>
      <c r="H76" s="34"/>
      <c r="I76" s="34"/>
    </row>
    <row r="77" spans="4:9" ht="12.75">
      <c r="D77" s="34"/>
      <c r="E77" s="34"/>
      <c r="F77" s="34"/>
      <c r="G77" s="34"/>
      <c r="H77" s="34"/>
      <c r="I77" s="34"/>
    </row>
    <row r="78" spans="4:9" ht="12.75">
      <c r="D78" s="34"/>
      <c r="E78" s="34"/>
      <c r="F78" s="34"/>
      <c r="G78" s="34"/>
      <c r="H78" s="34"/>
      <c r="I78" s="34"/>
    </row>
    <row r="79" spans="4:9" ht="12.75">
      <c r="D79" s="34"/>
      <c r="E79" s="34"/>
      <c r="F79" s="34"/>
      <c r="G79" s="34"/>
      <c r="H79" s="34"/>
      <c r="I79" s="34"/>
    </row>
    <row r="80" spans="4:9" ht="12.75">
      <c r="D80" s="34"/>
      <c r="E80" s="34"/>
      <c r="F80" s="34"/>
      <c r="G80" s="34"/>
      <c r="H80" s="34"/>
      <c r="I80" s="34"/>
    </row>
    <row r="81" spans="4:9" ht="12.75">
      <c r="D81" s="34"/>
      <c r="E81" s="34"/>
      <c r="F81" s="34"/>
      <c r="G81" s="34"/>
      <c r="H81" s="34"/>
      <c r="I81" s="34"/>
    </row>
    <row r="82" spans="4:9" ht="12.75">
      <c r="D82" s="34"/>
      <c r="E82" s="34"/>
      <c r="F82" s="34"/>
      <c r="G82" s="34"/>
      <c r="H82" s="34"/>
      <c r="I82" s="34"/>
    </row>
    <row r="83" spans="4:9" ht="12.75">
      <c r="D83" s="34"/>
      <c r="E83" s="34"/>
      <c r="F83" s="34"/>
      <c r="G83" s="34"/>
      <c r="H83" s="34"/>
      <c r="I83" s="34"/>
    </row>
    <row r="84" spans="4:9" ht="12.75">
      <c r="D84" s="34"/>
      <c r="E84" s="34"/>
      <c r="F84" s="34"/>
      <c r="G84" s="34"/>
      <c r="H84" s="34"/>
      <c r="I84" s="34"/>
    </row>
    <row r="85" spans="4:9" ht="12.75">
      <c r="D85" s="34"/>
      <c r="E85" s="34"/>
      <c r="F85" s="34"/>
      <c r="G85" s="34"/>
      <c r="H85" s="34"/>
      <c r="I85" s="34"/>
    </row>
    <row r="86" spans="4:9" ht="12.75">
      <c r="D86" s="34"/>
      <c r="E86" s="34"/>
      <c r="F86" s="34"/>
      <c r="G86" s="34"/>
      <c r="H86" s="34"/>
      <c r="I86" s="34"/>
    </row>
    <row r="87" spans="4:9" ht="12.75">
      <c r="D87" s="34"/>
      <c r="E87" s="34"/>
      <c r="F87" s="34"/>
      <c r="G87" s="34"/>
      <c r="H87" s="34"/>
      <c r="I87" s="34"/>
    </row>
    <row r="88" spans="4:9" ht="12.75">
      <c r="D88" s="34"/>
      <c r="E88" s="34"/>
      <c r="F88" s="34"/>
      <c r="G88" s="34"/>
      <c r="H88" s="34"/>
      <c r="I88" s="34"/>
    </row>
    <row r="89" spans="4:9" ht="12.75">
      <c r="D89" s="34"/>
      <c r="E89" s="34"/>
      <c r="F89" s="34"/>
      <c r="G89" s="34"/>
      <c r="H89" s="34"/>
      <c r="I89" s="34"/>
    </row>
    <row r="90" spans="4:9" ht="12.75">
      <c r="D90" s="34"/>
      <c r="E90" s="34"/>
      <c r="F90" s="34"/>
      <c r="G90" s="34"/>
      <c r="H90" s="34"/>
      <c r="I90" s="34"/>
    </row>
    <row r="91" spans="4:9" ht="12.75">
      <c r="D91" s="34"/>
      <c r="E91" s="34"/>
      <c r="F91" s="34"/>
      <c r="G91" s="34"/>
      <c r="H91" s="34"/>
      <c r="I91" s="34"/>
    </row>
    <row r="92" spans="4:9" ht="12.75">
      <c r="D92" s="34"/>
      <c r="E92" s="34"/>
      <c r="F92" s="34"/>
      <c r="G92" s="34"/>
      <c r="H92" s="34"/>
      <c r="I92" s="34"/>
    </row>
    <row r="93" spans="4:9" ht="12.75">
      <c r="D93" s="34"/>
      <c r="E93" s="34"/>
      <c r="F93" s="34"/>
      <c r="G93" s="34"/>
      <c r="H93" s="34"/>
      <c r="I93" s="34"/>
    </row>
    <row r="94" spans="4:9" ht="12.75">
      <c r="D94" s="34"/>
      <c r="E94" s="34"/>
      <c r="F94" s="34"/>
      <c r="G94" s="34"/>
      <c r="H94" s="34"/>
      <c r="I94" s="34"/>
    </row>
    <row r="95" spans="4:9" ht="12.75">
      <c r="D95" s="34"/>
      <c r="E95" s="34"/>
      <c r="F95" s="34"/>
      <c r="G95" s="34"/>
      <c r="H95" s="34"/>
      <c r="I95" s="34"/>
    </row>
    <row r="96" spans="4:9" ht="12.75">
      <c r="D96" s="34"/>
      <c r="E96" s="34"/>
      <c r="F96" s="34"/>
      <c r="G96" s="34"/>
      <c r="H96" s="34"/>
      <c r="I96" s="34"/>
    </row>
    <row r="97" spans="4:9" ht="12.75">
      <c r="D97" s="34"/>
      <c r="E97" s="34"/>
      <c r="F97" s="34"/>
      <c r="G97" s="34"/>
      <c r="H97" s="34"/>
      <c r="I97" s="34"/>
    </row>
    <row r="98" spans="4:9" ht="12.75">
      <c r="D98" s="34"/>
      <c r="E98" s="34"/>
      <c r="F98" s="34"/>
      <c r="G98" s="34"/>
      <c r="H98" s="34"/>
      <c r="I98" s="34"/>
    </row>
    <row r="99" spans="4:9" ht="12.75">
      <c r="D99" s="34"/>
      <c r="E99" s="34"/>
      <c r="F99" s="34"/>
      <c r="G99" s="34"/>
      <c r="H99" s="34"/>
      <c r="I99" s="34"/>
    </row>
    <row r="100" spans="4:9" ht="12.75">
      <c r="D100" s="34"/>
      <c r="E100" s="34"/>
      <c r="F100" s="34"/>
      <c r="G100" s="34"/>
      <c r="H100" s="34"/>
      <c r="I100" s="34"/>
    </row>
    <row r="101" spans="4:9" ht="12.75">
      <c r="D101" s="34"/>
      <c r="E101" s="34"/>
      <c r="F101" s="34"/>
      <c r="G101" s="34"/>
      <c r="H101" s="34"/>
      <c r="I101" s="34"/>
    </row>
    <row r="102" spans="4:9" ht="12.75">
      <c r="D102" s="34"/>
      <c r="E102" s="34"/>
      <c r="F102" s="34"/>
      <c r="G102" s="34"/>
      <c r="H102" s="34"/>
      <c r="I102" s="34"/>
    </row>
    <row r="103" spans="4:9" ht="12.75">
      <c r="D103" s="34"/>
      <c r="E103" s="34"/>
      <c r="F103" s="34"/>
      <c r="G103" s="34"/>
      <c r="H103" s="34"/>
      <c r="I103" s="34"/>
    </row>
    <row r="104" spans="4:9" ht="12.75">
      <c r="D104" s="34"/>
      <c r="E104" s="34"/>
      <c r="F104" s="34"/>
      <c r="G104" s="34"/>
      <c r="H104" s="34"/>
      <c r="I104" s="34"/>
    </row>
    <row r="105" spans="4:9" ht="12.75">
      <c r="D105" s="34"/>
      <c r="E105" s="34"/>
      <c r="F105" s="34"/>
      <c r="G105" s="34"/>
      <c r="H105" s="34"/>
      <c r="I105" s="34"/>
    </row>
    <row r="106" spans="4:9" ht="12.75">
      <c r="D106" s="34"/>
      <c r="E106" s="34"/>
      <c r="F106" s="34"/>
      <c r="G106" s="34"/>
      <c r="H106" s="34"/>
      <c r="I106" s="34"/>
    </row>
    <row r="107" spans="4:9" ht="12.75">
      <c r="D107" s="34"/>
      <c r="E107" s="34"/>
      <c r="F107" s="34"/>
      <c r="G107" s="34"/>
      <c r="H107" s="34"/>
      <c r="I107" s="34"/>
    </row>
    <row r="108" spans="4:9" ht="12.75">
      <c r="D108" s="34"/>
      <c r="E108" s="34"/>
      <c r="F108" s="34"/>
      <c r="G108" s="34"/>
      <c r="H108" s="34"/>
      <c r="I108" s="34"/>
    </row>
    <row r="109" spans="4:9" ht="12.75">
      <c r="D109" s="34"/>
      <c r="E109" s="34"/>
      <c r="F109" s="34"/>
      <c r="G109" s="34"/>
      <c r="H109" s="34"/>
      <c r="I109" s="34"/>
    </row>
    <row r="110" spans="4:9" ht="12.75">
      <c r="D110" s="34"/>
      <c r="E110" s="34"/>
      <c r="F110" s="34"/>
      <c r="G110" s="34"/>
      <c r="H110" s="34"/>
      <c r="I110" s="34"/>
    </row>
    <row r="111" spans="4:9" ht="12.75">
      <c r="D111" s="34"/>
      <c r="E111" s="34"/>
      <c r="F111" s="34"/>
      <c r="G111" s="34"/>
      <c r="H111" s="34"/>
      <c r="I111" s="34"/>
    </row>
    <row r="112" spans="4:9" ht="12.75">
      <c r="D112" s="34"/>
      <c r="E112" s="34"/>
      <c r="F112" s="34"/>
      <c r="G112" s="34"/>
      <c r="H112" s="34"/>
      <c r="I112" s="34"/>
    </row>
    <row r="113" spans="4:9" ht="12.75">
      <c r="D113" s="34"/>
      <c r="E113" s="34"/>
      <c r="F113" s="34"/>
      <c r="G113" s="34"/>
      <c r="H113" s="34"/>
      <c r="I113" s="34"/>
    </row>
    <row r="114" spans="4:9" ht="12.75">
      <c r="D114" s="34"/>
      <c r="E114" s="34"/>
      <c r="F114" s="34"/>
      <c r="G114" s="34"/>
      <c r="H114" s="34"/>
      <c r="I114" s="34"/>
    </row>
    <row r="115" spans="4:9" ht="12.75">
      <c r="D115" s="34"/>
      <c r="E115" s="34"/>
      <c r="F115" s="34"/>
      <c r="G115" s="34"/>
      <c r="H115" s="34"/>
      <c r="I115" s="34"/>
    </row>
    <row r="116" spans="4:9" ht="12.75">
      <c r="D116" s="34"/>
      <c r="E116" s="34"/>
      <c r="F116" s="34"/>
      <c r="G116" s="34"/>
      <c r="H116" s="34"/>
      <c r="I116" s="34"/>
    </row>
    <row r="117" spans="4:9" ht="12.75">
      <c r="D117" s="34"/>
      <c r="E117" s="34"/>
      <c r="F117" s="34"/>
      <c r="G117" s="34"/>
      <c r="H117" s="34"/>
      <c r="I117" s="34"/>
    </row>
    <row r="118" spans="4:9" ht="12.75">
      <c r="D118" s="34"/>
      <c r="E118" s="34"/>
      <c r="F118" s="34"/>
      <c r="G118" s="34"/>
      <c r="H118" s="34"/>
      <c r="I118" s="34"/>
    </row>
    <row r="119" spans="4:9" ht="12.75">
      <c r="D119" s="34"/>
      <c r="E119" s="34"/>
      <c r="F119" s="34"/>
      <c r="G119" s="34"/>
      <c r="H119" s="34"/>
      <c r="I119" s="34"/>
    </row>
    <row r="120" spans="4:9" ht="12.75">
      <c r="D120" s="34"/>
      <c r="E120" s="34"/>
      <c r="F120" s="34"/>
      <c r="G120" s="34"/>
      <c r="H120" s="34"/>
      <c r="I120" s="34"/>
    </row>
    <row r="121" spans="4:9" ht="12.75">
      <c r="D121" s="34"/>
      <c r="E121" s="34"/>
      <c r="F121" s="34"/>
      <c r="G121" s="34"/>
      <c r="H121" s="34"/>
      <c r="I121" s="34"/>
    </row>
    <row r="122" spans="4:9" ht="12.75">
      <c r="D122" s="34"/>
      <c r="E122" s="34"/>
      <c r="F122" s="34"/>
      <c r="G122" s="34"/>
      <c r="H122" s="34"/>
      <c r="I122" s="34"/>
    </row>
    <row r="123" spans="4:9" ht="12.75">
      <c r="D123" s="34"/>
      <c r="E123" s="34"/>
      <c r="F123" s="34"/>
      <c r="G123" s="34"/>
      <c r="H123" s="34"/>
      <c r="I123" s="34"/>
    </row>
    <row r="124" spans="4:9" ht="12.75">
      <c r="D124" s="34"/>
      <c r="E124" s="34"/>
      <c r="F124" s="34"/>
      <c r="G124" s="34"/>
      <c r="H124" s="34"/>
      <c r="I124" s="34"/>
    </row>
    <row r="125" spans="4:9" ht="12.75">
      <c r="D125" s="34"/>
      <c r="E125" s="34"/>
      <c r="F125" s="34"/>
      <c r="G125" s="34"/>
      <c r="H125" s="34"/>
      <c r="I125" s="34"/>
    </row>
    <row r="126" spans="4:9" ht="12.75">
      <c r="D126" s="34"/>
      <c r="E126" s="34"/>
      <c r="F126" s="34"/>
      <c r="G126" s="34"/>
      <c r="H126" s="34"/>
      <c r="I126" s="34"/>
    </row>
    <row r="127" spans="4:9" ht="12.75">
      <c r="D127" s="34"/>
      <c r="E127" s="34"/>
      <c r="F127" s="34"/>
      <c r="G127" s="34"/>
      <c r="H127" s="34"/>
      <c r="I127" s="34"/>
    </row>
    <row r="128" spans="4:9" ht="12.75">
      <c r="D128" s="34"/>
      <c r="E128" s="34"/>
      <c r="F128" s="34"/>
      <c r="G128" s="34"/>
      <c r="H128" s="34"/>
      <c r="I128" s="34"/>
    </row>
    <row r="129" spans="4:9" ht="12.75">
      <c r="D129" s="34"/>
      <c r="E129" s="34"/>
      <c r="F129" s="34"/>
      <c r="G129" s="34"/>
      <c r="H129" s="34"/>
      <c r="I129" s="34"/>
    </row>
    <row r="130" spans="4:9" ht="12.75">
      <c r="D130" s="34"/>
      <c r="E130" s="34"/>
      <c r="F130" s="34"/>
      <c r="G130" s="34"/>
      <c r="H130" s="34"/>
      <c r="I130" s="34"/>
    </row>
    <row r="131" spans="4:9" ht="12.75">
      <c r="D131" s="34"/>
      <c r="E131" s="34"/>
      <c r="F131" s="34"/>
      <c r="G131" s="34"/>
      <c r="H131" s="34"/>
      <c r="I131" s="34"/>
    </row>
    <row r="132" spans="4:9" ht="12.75">
      <c r="D132" s="34"/>
      <c r="E132" s="34"/>
      <c r="F132" s="34"/>
      <c r="G132" s="34"/>
      <c r="H132" s="34"/>
      <c r="I132" s="34"/>
    </row>
    <row r="133" spans="4:9" ht="12.75">
      <c r="D133" s="34"/>
      <c r="E133" s="34"/>
      <c r="F133" s="34"/>
      <c r="G133" s="34"/>
      <c r="H133" s="34"/>
      <c r="I133" s="34"/>
    </row>
    <row r="134" spans="4:9" ht="12.75">
      <c r="D134" s="34"/>
      <c r="E134" s="34"/>
      <c r="F134" s="34"/>
      <c r="G134" s="34"/>
      <c r="H134" s="34"/>
      <c r="I134" s="34"/>
    </row>
    <row r="135" spans="4:9" ht="12.75">
      <c r="D135" s="34"/>
      <c r="E135" s="34"/>
      <c r="F135" s="34"/>
      <c r="G135" s="34"/>
      <c r="H135" s="34"/>
      <c r="I135" s="34"/>
    </row>
    <row r="136" spans="4:9" ht="12.75">
      <c r="D136" s="34"/>
      <c r="E136" s="34"/>
      <c r="F136" s="34"/>
      <c r="G136" s="34"/>
      <c r="H136" s="34"/>
      <c r="I136" s="34"/>
    </row>
    <row r="137" spans="4:9" ht="12.75">
      <c r="D137" s="34"/>
      <c r="E137" s="34"/>
      <c r="F137" s="34"/>
      <c r="G137" s="34"/>
      <c r="H137" s="34"/>
      <c r="I137" s="34"/>
    </row>
    <row r="138" spans="4:9" ht="12.75">
      <c r="D138" s="34"/>
      <c r="E138" s="34"/>
      <c r="F138" s="34"/>
      <c r="G138" s="34"/>
      <c r="H138" s="34"/>
      <c r="I138" s="34"/>
    </row>
    <row r="139" spans="4:9" ht="12.75">
      <c r="D139" s="34"/>
      <c r="E139" s="34"/>
      <c r="F139" s="34"/>
      <c r="G139" s="34"/>
      <c r="H139" s="34"/>
      <c r="I139" s="34"/>
    </row>
    <row r="140" spans="4:9" ht="12.75">
      <c r="D140" s="34"/>
      <c r="E140" s="34"/>
      <c r="F140" s="34"/>
      <c r="G140" s="34"/>
      <c r="H140" s="34"/>
      <c r="I140" s="34"/>
    </row>
    <row r="141" spans="4:9" ht="12.75">
      <c r="D141" s="34"/>
      <c r="E141" s="34"/>
      <c r="F141" s="34"/>
      <c r="G141" s="34"/>
      <c r="H141" s="34"/>
      <c r="I141" s="34"/>
    </row>
    <row r="142" spans="4:9" ht="12.75">
      <c r="D142" s="34"/>
      <c r="E142" s="34"/>
      <c r="F142" s="34"/>
      <c r="G142" s="34"/>
      <c r="H142" s="34"/>
      <c r="I142" s="34"/>
    </row>
    <row r="143" spans="4:9" ht="12.75">
      <c r="D143" s="34"/>
      <c r="E143" s="34"/>
      <c r="F143" s="34"/>
      <c r="G143" s="34"/>
      <c r="H143" s="34"/>
      <c r="I143" s="34"/>
    </row>
    <row r="144" spans="4:9" ht="12.75">
      <c r="D144" s="34"/>
      <c r="E144" s="34"/>
      <c r="F144" s="34"/>
      <c r="G144" s="34"/>
      <c r="H144" s="34"/>
      <c r="I144" s="34"/>
    </row>
    <row r="145" spans="4:9" ht="12.75">
      <c r="D145" s="34"/>
      <c r="E145" s="34"/>
      <c r="F145" s="34"/>
      <c r="G145" s="34"/>
      <c r="H145" s="34"/>
      <c r="I145" s="34"/>
    </row>
    <row r="146" spans="4:9" ht="12.75">
      <c r="D146" s="34"/>
      <c r="E146" s="34"/>
      <c r="F146" s="34"/>
      <c r="G146" s="34"/>
      <c r="H146" s="34"/>
      <c r="I146" s="34"/>
    </row>
    <row r="147" spans="4:9" ht="12.75">
      <c r="D147" s="34"/>
      <c r="E147" s="34"/>
      <c r="F147" s="34"/>
      <c r="G147" s="34"/>
      <c r="H147" s="34"/>
      <c r="I147" s="34"/>
    </row>
    <row r="148" spans="4:9" ht="12.75">
      <c r="D148" s="34"/>
      <c r="E148" s="34"/>
      <c r="F148" s="34"/>
      <c r="G148" s="34"/>
      <c r="H148" s="34"/>
      <c r="I148" s="34"/>
    </row>
    <row r="149" spans="4:9" ht="12.75">
      <c r="D149" s="34"/>
      <c r="E149" s="34"/>
      <c r="F149" s="34"/>
      <c r="G149" s="34"/>
      <c r="H149" s="34"/>
      <c r="I149" s="34"/>
    </row>
    <row r="150" spans="4:9" ht="12.75">
      <c r="D150" s="34"/>
      <c r="E150" s="34"/>
      <c r="F150" s="34"/>
      <c r="G150" s="34"/>
      <c r="H150" s="34"/>
      <c r="I150" s="34"/>
    </row>
    <row r="151" spans="4:9" ht="12.75">
      <c r="D151" s="34"/>
      <c r="E151" s="34"/>
      <c r="F151" s="34"/>
      <c r="G151" s="34"/>
      <c r="H151" s="34"/>
      <c r="I151" s="34"/>
    </row>
    <row r="152" spans="4:9" ht="12.75">
      <c r="D152" s="34"/>
      <c r="E152" s="34"/>
      <c r="F152" s="34"/>
      <c r="G152" s="34"/>
      <c r="H152" s="34"/>
      <c r="I152" s="34"/>
    </row>
    <row r="153" spans="4:9" ht="12.75">
      <c r="D153" s="34"/>
      <c r="E153" s="34"/>
      <c r="F153" s="34"/>
      <c r="G153" s="34"/>
      <c r="H153" s="34"/>
      <c r="I153" s="34"/>
    </row>
    <row r="154" spans="4:9" ht="12.75">
      <c r="D154" s="34"/>
      <c r="E154" s="34"/>
      <c r="F154" s="34"/>
      <c r="G154" s="34"/>
      <c r="H154" s="34"/>
      <c r="I154" s="34"/>
    </row>
    <row r="155" spans="4:9" ht="12.75">
      <c r="D155" s="34"/>
      <c r="E155" s="34"/>
      <c r="F155" s="34"/>
      <c r="G155" s="34"/>
      <c r="H155" s="34"/>
      <c r="I155" s="34"/>
    </row>
    <row r="156" spans="4:9" ht="12.75">
      <c r="D156" s="34"/>
      <c r="E156" s="34"/>
      <c r="F156" s="34"/>
      <c r="G156" s="34"/>
      <c r="H156" s="34"/>
      <c r="I156" s="34"/>
    </row>
    <row r="157" spans="4:9" ht="12.75">
      <c r="D157" s="34"/>
      <c r="E157" s="34"/>
      <c r="F157" s="34"/>
      <c r="G157" s="34"/>
      <c r="H157" s="34"/>
      <c r="I157" s="34"/>
    </row>
    <row r="158" spans="4:9" ht="12.75">
      <c r="D158" s="34"/>
      <c r="E158" s="34"/>
      <c r="F158" s="34"/>
      <c r="G158" s="34"/>
      <c r="H158" s="34"/>
      <c r="I158" s="34"/>
    </row>
    <row r="159" spans="4:9" ht="12.75">
      <c r="D159" s="34"/>
      <c r="E159" s="34"/>
      <c r="F159" s="34"/>
      <c r="G159" s="34"/>
      <c r="H159" s="34"/>
      <c r="I159" s="34"/>
    </row>
    <row r="160" spans="4:9" ht="12.75">
      <c r="D160" s="34"/>
      <c r="E160" s="34"/>
      <c r="F160" s="34"/>
      <c r="G160" s="34"/>
      <c r="H160" s="34"/>
      <c r="I160" s="34"/>
    </row>
    <row r="161" spans="4:9" ht="12.75">
      <c r="D161" s="34"/>
      <c r="E161" s="34"/>
      <c r="F161" s="34"/>
      <c r="G161" s="34"/>
      <c r="H161" s="34"/>
      <c r="I161" s="34"/>
    </row>
    <row r="162" spans="4:9" ht="12.75">
      <c r="D162" s="34"/>
      <c r="E162" s="34"/>
      <c r="F162" s="34"/>
      <c r="G162" s="34"/>
      <c r="H162" s="34"/>
      <c r="I162" s="34"/>
    </row>
    <row r="163" spans="4:9" ht="12.75">
      <c r="D163" s="34"/>
      <c r="E163" s="34"/>
      <c r="F163" s="34"/>
      <c r="G163" s="34"/>
      <c r="H163" s="34"/>
      <c r="I163" s="34"/>
    </row>
    <row r="164" spans="4:9" ht="12.75">
      <c r="D164" s="34"/>
      <c r="E164" s="34"/>
      <c r="F164" s="34"/>
      <c r="G164" s="34"/>
      <c r="H164" s="34"/>
      <c r="I164" s="34"/>
    </row>
    <row r="165" spans="4:9" ht="12.75">
      <c r="D165" s="34"/>
      <c r="E165" s="34"/>
      <c r="F165" s="34"/>
      <c r="G165" s="34"/>
      <c r="H165" s="34"/>
      <c r="I165" s="34"/>
    </row>
    <row r="166" spans="4:9" ht="12.75">
      <c r="D166" s="34"/>
      <c r="E166" s="34"/>
      <c r="F166" s="34"/>
      <c r="G166" s="34"/>
      <c r="H166" s="34"/>
      <c r="I166" s="34"/>
    </row>
    <row r="167" spans="4:9" ht="12.75">
      <c r="D167" s="34"/>
      <c r="E167" s="34"/>
      <c r="F167" s="34"/>
      <c r="G167" s="34"/>
      <c r="H167" s="34"/>
      <c r="I167" s="34"/>
    </row>
    <row r="168" spans="4:9" ht="12.75">
      <c r="D168" s="34"/>
      <c r="E168" s="34"/>
      <c r="F168" s="34"/>
      <c r="G168" s="34"/>
      <c r="H168" s="34"/>
      <c r="I168" s="34"/>
    </row>
    <row r="169" spans="4:9" ht="12.75">
      <c r="D169" s="34"/>
      <c r="E169" s="34"/>
      <c r="F169" s="34"/>
      <c r="G169" s="34"/>
      <c r="H169" s="34"/>
      <c r="I169" s="34"/>
    </row>
    <row r="170" spans="4:9" ht="12.75">
      <c r="D170" s="34"/>
      <c r="E170" s="34"/>
      <c r="F170" s="34"/>
      <c r="G170" s="34"/>
      <c r="H170" s="34"/>
      <c r="I170" s="34"/>
    </row>
    <row r="171" spans="4:9" ht="12.75">
      <c r="D171" s="34"/>
      <c r="E171" s="34"/>
      <c r="F171" s="34"/>
      <c r="G171" s="34"/>
      <c r="H171" s="34"/>
      <c r="I171" s="34"/>
    </row>
    <row r="172" spans="4:9" ht="12.75">
      <c r="D172" s="34"/>
      <c r="E172" s="34"/>
      <c r="F172" s="34"/>
      <c r="G172" s="34"/>
      <c r="H172" s="34"/>
      <c r="I172" s="34"/>
    </row>
    <row r="173" spans="4:9" ht="12.75">
      <c r="D173" s="34"/>
      <c r="E173" s="34"/>
      <c r="F173" s="34"/>
      <c r="G173" s="34"/>
      <c r="H173" s="34"/>
      <c r="I173" s="34"/>
    </row>
    <row r="174" spans="4:9" ht="12.75">
      <c r="D174" s="34"/>
      <c r="E174" s="34"/>
      <c r="F174" s="34"/>
      <c r="G174" s="34"/>
      <c r="H174" s="34"/>
      <c r="I174" s="34"/>
    </row>
    <row r="175" spans="4:9" ht="12.75">
      <c r="D175" s="34"/>
      <c r="E175" s="34"/>
      <c r="F175" s="34"/>
      <c r="G175" s="34"/>
      <c r="H175" s="34"/>
      <c r="I175" s="34"/>
    </row>
    <row r="176" spans="4:9" ht="12.75">
      <c r="D176" s="34"/>
      <c r="E176" s="34"/>
      <c r="F176" s="34"/>
      <c r="G176" s="34"/>
      <c r="H176" s="34"/>
      <c r="I176" s="34"/>
    </row>
    <row r="177" spans="4:9" ht="12.75">
      <c r="D177" s="34"/>
      <c r="E177" s="34"/>
      <c r="F177" s="34"/>
      <c r="G177" s="34"/>
      <c r="H177" s="34"/>
      <c r="I177" s="34"/>
    </row>
    <row r="178" spans="4:9" ht="12.75">
      <c r="D178" s="34"/>
      <c r="E178" s="34"/>
      <c r="F178" s="34"/>
      <c r="G178" s="34"/>
      <c r="H178" s="34"/>
      <c r="I178" s="34"/>
    </row>
    <row r="179" spans="4:9" ht="12.75">
      <c r="D179" s="34"/>
      <c r="E179" s="34"/>
      <c r="F179" s="34"/>
      <c r="G179" s="34"/>
      <c r="H179" s="34"/>
      <c r="I179" s="34"/>
    </row>
    <row r="180" spans="4:9" ht="12.75">
      <c r="D180" s="34"/>
      <c r="E180" s="34"/>
      <c r="F180" s="34"/>
      <c r="G180" s="34"/>
      <c r="H180" s="34"/>
      <c r="I180" s="34"/>
    </row>
    <row r="181" spans="4:9" ht="12.75">
      <c r="D181" s="34"/>
      <c r="E181" s="34"/>
      <c r="F181" s="34"/>
      <c r="G181" s="34"/>
      <c r="H181" s="34"/>
      <c r="I181" s="34"/>
    </row>
    <row r="182" spans="4:9" ht="12.75">
      <c r="D182" s="34"/>
      <c r="E182" s="34"/>
      <c r="F182" s="34"/>
      <c r="G182" s="34"/>
      <c r="H182" s="34"/>
      <c r="I182" s="34"/>
    </row>
    <row r="183" spans="4:9" ht="12.75">
      <c r="D183" s="34"/>
      <c r="E183" s="34"/>
      <c r="F183" s="34"/>
      <c r="G183" s="34"/>
      <c r="H183" s="34"/>
      <c r="I183" s="34"/>
    </row>
    <row r="184" spans="4:9" ht="12.75">
      <c r="D184" s="34"/>
      <c r="E184" s="34"/>
      <c r="F184" s="34"/>
      <c r="G184" s="34"/>
      <c r="H184" s="34"/>
      <c r="I184" s="34"/>
    </row>
    <row r="185" spans="4:9" ht="12.75">
      <c r="D185" s="34"/>
      <c r="E185" s="34"/>
      <c r="F185" s="34"/>
      <c r="G185" s="34"/>
      <c r="H185" s="34"/>
      <c r="I185" s="34"/>
    </row>
    <row r="186" spans="4:9" ht="12.75">
      <c r="D186" s="34"/>
      <c r="E186" s="34"/>
      <c r="F186" s="34"/>
      <c r="G186" s="34"/>
      <c r="H186" s="34"/>
      <c r="I186" s="34"/>
    </row>
    <row r="187" spans="4:9" ht="12.75">
      <c r="D187" s="34"/>
      <c r="E187" s="34"/>
      <c r="F187" s="34"/>
      <c r="G187" s="34"/>
      <c r="H187" s="34"/>
      <c r="I187" s="34"/>
    </row>
    <row r="188" spans="4:9" ht="12.75">
      <c r="D188" s="34"/>
      <c r="E188" s="34"/>
      <c r="F188" s="34"/>
      <c r="G188" s="34"/>
      <c r="H188" s="34"/>
      <c r="I188" s="34"/>
    </row>
    <row r="189" spans="4:9" ht="12.75">
      <c r="D189" s="34"/>
      <c r="E189" s="34"/>
      <c r="F189" s="34"/>
      <c r="G189" s="34"/>
      <c r="H189" s="34"/>
      <c r="I189" s="34"/>
    </row>
    <row r="190" spans="4:9" ht="12.75">
      <c r="D190" s="34"/>
      <c r="E190" s="34"/>
      <c r="F190" s="34"/>
      <c r="G190" s="34"/>
      <c r="H190" s="34"/>
      <c r="I190" s="34"/>
    </row>
    <row r="191" spans="4:9" ht="12.75">
      <c r="D191" s="34"/>
      <c r="E191" s="34"/>
      <c r="F191" s="34"/>
      <c r="G191" s="34"/>
      <c r="H191" s="34"/>
      <c r="I191" s="34"/>
    </row>
    <row r="192" spans="4:9" ht="12.75">
      <c r="D192" s="34"/>
      <c r="E192" s="34"/>
      <c r="F192" s="34"/>
      <c r="G192" s="34"/>
      <c r="H192" s="34"/>
      <c r="I192" s="34"/>
    </row>
    <row r="193" spans="4:9" ht="12.75">
      <c r="D193" s="34"/>
      <c r="E193" s="34"/>
      <c r="F193" s="34"/>
      <c r="G193" s="34"/>
      <c r="H193" s="34"/>
      <c r="I193" s="34"/>
    </row>
    <row r="194" spans="4:9" ht="12.75">
      <c r="D194" s="34"/>
      <c r="E194" s="34"/>
      <c r="F194" s="34"/>
      <c r="G194" s="34"/>
      <c r="H194" s="34"/>
      <c r="I194" s="34"/>
    </row>
    <row r="195" spans="4:9" ht="12.75">
      <c r="D195" s="34"/>
      <c r="E195" s="34"/>
      <c r="F195" s="34"/>
      <c r="G195" s="34"/>
      <c r="H195" s="34"/>
      <c r="I195" s="34"/>
    </row>
    <row r="196" spans="4:9" ht="12.75">
      <c r="D196" s="34"/>
      <c r="E196" s="34"/>
      <c r="F196" s="34"/>
      <c r="G196" s="34"/>
      <c r="H196" s="34"/>
      <c r="I196" s="34"/>
    </row>
    <row r="197" spans="4:9" ht="12.75">
      <c r="D197" s="34"/>
      <c r="E197" s="34"/>
      <c r="F197" s="34"/>
      <c r="G197" s="34"/>
      <c r="H197" s="34"/>
      <c r="I197" s="34"/>
    </row>
    <row r="198" spans="4:9" ht="12.75">
      <c r="D198" s="34"/>
      <c r="E198" s="34"/>
      <c r="F198" s="34"/>
      <c r="G198" s="34"/>
      <c r="H198" s="34"/>
      <c r="I198" s="34"/>
    </row>
    <row r="199" spans="4:9" ht="12.75">
      <c r="D199" s="34"/>
      <c r="E199" s="34"/>
      <c r="F199" s="34"/>
      <c r="G199" s="34"/>
      <c r="H199" s="34"/>
      <c r="I199" s="34"/>
    </row>
    <row r="200" spans="4:9" ht="12.75">
      <c r="D200" s="34"/>
      <c r="E200" s="34"/>
      <c r="F200" s="34"/>
      <c r="G200" s="34"/>
      <c r="H200" s="34"/>
      <c r="I200" s="34"/>
    </row>
    <row r="201" spans="4:9" ht="12.75">
      <c r="D201" s="34"/>
      <c r="E201" s="34"/>
      <c r="F201" s="34"/>
      <c r="G201" s="34"/>
      <c r="H201" s="34"/>
      <c r="I201" s="34"/>
    </row>
    <row r="202" spans="4:9" ht="12.75">
      <c r="D202" s="34"/>
      <c r="E202" s="34"/>
      <c r="F202" s="34"/>
      <c r="G202" s="34"/>
      <c r="H202" s="34"/>
      <c r="I202" s="34"/>
    </row>
    <row r="203" spans="4:9" ht="12.75">
      <c r="D203" s="34"/>
      <c r="E203" s="34"/>
      <c r="F203" s="34"/>
      <c r="G203" s="34"/>
      <c r="H203" s="34"/>
      <c r="I203" s="34"/>
    </row>
    <row r="204" spans="4:9" ht="12.75">
      <c r="D204" s="34"/>
      <c r="E204" s="34"/>
      <c r="F204" s="34"/>
      <c r="G204" s="34"/>
      <c r="H204" s="34"/>
      <c r="I204" s="34"/>
    </row>
    <row r="205" spans="4:9" ht="12.75">
      <c r="D205" s="34"/>
      <c r="E205" s="34"/>
      <c r="F205" s="34"/>
      <c r="G205" s="34"/>
      <c r="H205" s="34"/>
      <c r="I205" s="34"/>
    </row>
    <row r="206" spans="4:9" ht="12.75">
      <c r="D206" s="34"/>
      <c r="E206" s="34"/>
      <c r="F206" s="34"/>
      <c r="G206" s="34"/>
      <c r="H206" s="34"/>
      <c r="I206" s="34"/>
    </row>
    <row r="207" spans="4:9" ht="12.75">
      <c r="D207" s="34"/>
      <c r="E207" s="34"/>
      <c r="F207" s="34"/>
      <c r="G207" s="34"/>
      <c r="H207" s="34"/>
      <c r="I207" s="34"/>
    </row>
    <row r="208" spans="4:9" ht="12.75">
      <c r="D208" s="34"/>
      <c r="E208" s="34"/>
      <c r="F208" s="34"/>
      <c r="G208" s="34"/>
      <c r="H208" s="34"/>
      <c r="I208" s="34"/>
    </row>
    <row r="209" spans="4:9" ht="12.75">
      <c r="D209" s="34"/>
      <c r="E209" s="34"/>
      <c r="F209" s="34"/>
      <c r="G209" s="34"/>
      <c r="H209" s="34"/>
      <c r="I209" s="34"/>
    </row>
    <row r="210" spans="4:9" ht="12.75">
      <c r="D210" s="34"/>
      <c r="E210" s="34"/>
      <c r="F210" s="34"/>
      <c r="G210" s="34"/>
      <c r="H210" s="34"/>
      <c r="I210" s="34"/>
    </row>
    <row r="211" spans="4:9" ht="12.75">
      <c r="D211" s="34"/>
      <c r="E211" s="34"/>
      <c r="F211" s="34"/>
      <c r="G211" s="34"/>
      <c r="H211" s="34"/>
      <c r="I211" s="34"/>
    </row>
    <row r="212" spans="4:9" ht="12.75">
      <c r="D212" s="34"/>
      <c r="E212" s="34"/>
      <c r="F212" s="34"/>
      <c r="G212" s="34"/>
      <c r="H212" s="34"/>
      <c r="I212" s="34"/>
    </row>
    <row r="213" spans="4:9" ht="12.75">
      <c r="D213" s="34"/>
      <c r="E213" s="34"/>
      <c r="F213" s="34"/>
      <c r="G213" s="34"/>
      <c r="H213" s="34"/>
      <c r="I213" s="34"/>
    </row>
    <row r="214" spans="4:9" ht="12.75">
      <c r="D214" s="34"/>
      <c r="E214" s="34"/>
      <c r="F214" s="34"/>
      <c r="G214" s="34"/>
      <c r="H214" s="34"/>
      <c r="I214" s="34"/>
    </row>
    <row r="215" spans="4:9" ht="12.75">
      <c r="D215" s="34"/>
      <c r="E215" s="34"/>
      <c r="F215" s="34"/>
      <c r="G215" s="34"/>
      <c r="H215" s="34"/>
      <c r="I215" s="34"/>
    </row>
    <row r="216" spans="4:9" ht="12.75">
      <c r="D216" s="34"/>
      <c r="E216" s="34"/>
      <c r="F216" s="34"/>
      <c r="G216" s="34"/>
      <c r="H216" s="34"/>
      <c r="I216" s="34"/>
    </row>
    <row r="217" spans="4:9" ht="12.75">
      <c r="D217" s="34"/>
      <c r="E217" s="34"/>
      <c r="F217" s="34"/>
      <c r="G217" s="34"/>
      <c r="H217" s="34"/>
      <c r="I217" s="34"/>
    </row>
    <row r="218" spans="4:9" ht="12.75">
      <c r="D218" s="34"/>
      <c r="E218" s="34"/>
      <c r="F218" s="34"/>
      <c r="G218" s="34"/>
      <c r="H218" s="34"/>
      <c r="I218" s="34"/>
    </row>
    <row r="219" spans="4:9" ht="12.75">
      <c r="D219" s="34"/>
      <c r="E219" s="34"/>
      <c r="F219" s="34"/>
      <c r="G219" s="34"/>
      <c r="H219" s="34"/>
      <c r="I219" s="34"/>
    </row>
    <row r="220" spans="4:9" ht="12.75">
      <c r="D220" s="34"/>
      <c r="E220" s="34"/>
      <c r="F220" s="34"/>
      <c r="G220" s="34"/>
      <c r="H220" s="34"/>
      <c r="I220" s="34"/>
    </row>
    <row r="221" spans="4:9" ht="12.75">
      <c r="D221" s="34"/>
      <c r="E221" s="34"/>
      <c r="F221" s="34"/>
      <c r="G221" s="34"/>
      <c r="H221" s="34"/>
      <c r="I221" s="34"/>
    </row>
    <row r="222" spans="4:9" ht="12.75">
      <c r="D222" s="34"/>
      <c r="E222" s="34"/>
      <c r="F222" s="34"/>
      <c r="G222" s="34"/>
      <c r="H222" s="34"/>
      <c r="I222" s="34"/>
    </row>
    <row r="223" spans="4:9" ht="12.75">
      <c r="D223" s="34"/>
      <c r="E223" s="34"/>
      <c r="F223" s="34"/>
      <c r="G223" s="34"/>
      <c r="H223" s="34"/>
      <c r="I223" s="34"/>
    </row>
    <row r="224" spans="4:9" ht="12.75">
      <c r="D224" s="34"/>
      <c r="E224" s="34"/>
      <c r="F224" s="34"/>
      <c r="G224" s="34"/>
      <c r="H224" s="34"/>
      <c r="I224" s="34"/>
    </row>
    <row r="225" spans="4:9" ht="12.75">
      <c r="D225" s="34"/>
      <c r="E225" s="34"/>
      <c r="F225" s="34"/>
      <c r="G225" s="34"/>
      <c r="H225" s="34"/>
      <c r="I225" s="34"/>
    </row>
    <row r="226" spans="4:9" ht="12.75">
      <c r="D226" s="34"/>
      <c r="E226" s="34"/>
      <c r="F226" s="34"/>
      <c r="G226" s="34"/>
      <c r="H226" s="34"/>
      <c r="I226" s="34"/>
    </row>
    <row r="227" spans="4:9" ht="12.75">
      <c r="D227" s="34"/>
      <c r="E227" s="34"/>
      <c r="F227" s="34"/>
      <c r="G227" s="34"/>
      <c r="H227" s="34"/>
      <c r="I227" s="34"/>
    </row>
    <row r="228" spans="4:9" ht="12.75">
      <c r="D228" s="34"/>
      <c r="E228" s="34"/>
      <c r="F228" s="34"/>
      <c r="G228" s="34"/>
      <c r="H228" s="34"/>
      <c r="I228" s="34"/>
    </row>
    <row r="229" spans="4:9" ht="12.75">
      <c r="D229" s="34"/>
      <c r="E229" s="34"/>
      <c r="F229" s="34"/>
      <c r="G229" s="34"/>
      <c r="H229" s="34"/>
      <c r="I229" s="34"/>
    </row>
    <row r="230" spans="4:9" ht="12.75">
      <c r="D230" s="34"/>
      <c r="E230" s="34"/>
      <c r="F230" s="34"/>
      <c r="G230" s="34"/>
      <c r="H230" s="34"/>
      <c r="I230" s="34"/>
    </row>
    <row r="231" spans="4:9" ht="12.75">
      <c r="D231" s="34"/>
      <c r="E231" s="34"/>
      <c r="F231" s="34"/>
      <c r="G231" s="34"/>
      <c r="H231" s="34"/>
      <c r="I231" s="34"/>
    </row>
    <row r="232" spans="4:9" ht="12.75">
      <c r="D232" s="34"/>
      <c r="E232" s="34"/>
      <c r="F232" s="34"/>
      <c r="G232" s="34"/>
      <c r="H232" s="34"/>
      <c r="I232" s="34"/>
    </row>
    <row r="233" spans="4:9" ht="12.75">
      <c r="D233" s="34"/>
      <c r="E233" s="34"/>
      <c r="F233" s="34"/>
      <c r="G233" s="34"/>
      <c r="H233" s="34"/>
      <c r="I233" s="34"/>
    </row>
    <row r="234" spans="4:9" ht="12.75">
      <c r="D234" s="34"/>
      <c r="E234" s="34"/>
      <c r="F234" s="34"/>
      <c r="G234" s="34"/>
      <c r="H234" s="34"/>
      <c r="I234" s="34"/>
    </row>
    <row r="235" spans="4:9" ht="12.75">
      <c r="D235" s="34"/>
      <c r="E235" s="34"/>
      <c r="F235" s="34"/>
      <c r="G235" s="34"/>
      <c r="H235" s="34"/>
      <c r="I235" s="34"/>
    </row>
    <row r="236" spans="4:9" ht="12.75">
      <c r="D236" s="34"/>
      <c r="E236" s="34"/>
      <c r="F236" s="34"/>
      <c r="G236" s="34"/>
      <c r="H236" s="34"/>
      <c r="I236" s="34"/>
    </row>
    <row r="237" spans="4:9" ht="12.75">
      <c r="D237" s="34"/>
      <c r="E237" s="34"/>
      <c r="F237" s="34"/>
      <c r="G237" s="34"/>
      <c r="H237" s="34"/>
      <c r="I237" s="34"/>
    </row>
    <row r="238" spans="4:9" ht="12.75">
      <c r="D238" s="34"/>
      <c r="E238" s="34"/>
      <c r="F238" s="34"/>
      <c r="G238" s="34"/>
      <c r="H238" s="34"/>
      <c r="I238" s="34"/>
    </row>
    <row r="239" spans="4:9" ht="12.75">
      <c r="D239" s="34"/>
      <c r="E239" s="34"/>
      <c r="F239" s="34"/>
      <c r="G239" s="34"/>
      <c r="H239" s="34"/>
      <c r="I239" s="34"/>
    </row>
    <row r="240" spans="4:9" ht="12.75">
      <c r="D240" s="34"/>
      <c r="E240" s="34"/>
      <c r="F240" s="34"/>
      <c r="G240" s="34"/>
      <c r="H240" s="34"/>
      <c r="I240" s="34"/>
    </row>
    <row r="241" spans="4:9" ht="12.75">
      <c r="D241" s="34"/>
      <c r="E241" s="34"/>
      <c r="F241" s="34"/>
      <c r="G241" s="34"/>
      <c r="H241" s="34"/>
      <c r="I241" s="34"/>
    </row>
    <row r="242" spans="4:9" ht="12.75">
      <c r="D242" s="34"/>
      <c r="E242" s="34"/>
      <c r="F242" s="34"/>
      <c r="G242" s="34"/>
      <c r="H242" s="34"/>
      <c r="I242" s="34"/>
    </row>
    <row r="243" spans="4:9" ht="12.75">
      <c r="D243" s="34"/>
      <c r="E243" s="34"/>
      <c r="F243" s="34"/>
      <c r="G243" s="34"/>
      <c r="H243" s="34"/>
      <c r="I243" s="34"/>
    </row>
    <row r="244" spans="4:9" ht="12.75">
      <c r="D244" s="34"/>
      <c r="E244" s="34"/>
      <c r="F244" s="34"/>
      <c r="G244" s="34"/>
      <c r="H244" s="34"/>
      <c r="I244" s="34"/>
    </row>
    <row r="245" spans="4:9" ht="12.75">
      <c r="D245" s="34"/>
      <c r="E245" s="34"/>
      <c r="F245" s="34"/>
      <c r="G245" s="34"/>
      <c r="H245" s="34"/>
      <c r="I245" s="34"/>
    </row>
    <row r="246" spans="4:9" ht="12.75">
      <c r="D246" s="34"/>
      <c r="E246" s="34"/>
      <c r="F246" s="34"/>
      <c r="G246" s="34"/>
      <c r="H246" s="34"/>
      <c r="I246" s="34"/>
    </row>
    <row r="247" spans="4:9" ht="12.75">
      <c r="D247" s="34"/>
      <c r="E247" s="34"/>
      <c r="F247" s="34"/>
      <c r="G247" s="34"/>
      <c r="H247" s="34"/>
      <c r="I247" s="34"/>
    </row>
    <row r="248" spans="4:9" ht="12.75">
      <c r="D248" s="34"/>
      <c r="E248" s="34"/>
      <c r="F248" s="34"/>
      <c r="G248" s="34"/>
      <c r="H248" s="34"/>
      <c r="I248" s="34"/>
    </row>
    <row r="249" spans="4:9" ht="12.75">
      <c r="D249" s="34"/>
      <c r="E249" s="34"/>
      <c r="F249" s="34"/>
      <c r="G249" s="34"/>
      <c r="H249" s="34"/>
      <c r="I249" s="34"/>
    </row>
    <row r="250" spans="4:9" ht="12.75">
      <c r="D250" s="34"/>
      <c r="E250" s="34"/>
      <c r="F250" s="34"/>
      <c r="G250" s="34"/>
      <c r="H250" s="34"/>
      <c r="I250" s="34"/>
    </row>
    <row r="251" spans="4:9" ht="12.75">
      <c r="D251" s="34"/>
      <c r="E251" s="34"/>
      <c r="F251" s="34"/>
      <c r="G251" s="34"/>
      <c r="H251" s="34"/>
      <c r="I251" s="34"/>
    </row>
    <row r="252" spans="4:9" ht="12.75">
      <c r="D252" s="34"/>
      <c r="E252" s="34"/>
      <c r="F252" s="34"/>
      <c r="G252" s="34"/>
      <c r="H252" s="34"/>
      <c r="I252" s="34"/>
    </row>
    <row r="253" spans="4:9" ht="12.75">
      <c r="D253" s="34"/>
      <c r="E253" s="34"/>
      <c r="F253" s="34"/>
      <c r="G253" s="34"/>
      <c r="H253" s="34"/>
      <c r="I253" s="34"/>
    </row>
    <row r="254" spans="4:9" ht="12.75">
      <c r="D254" s="34"/>
      <c r="E254" s="34"/>
      <c r="F254" s="34"/>
      <c r="G254" s="34"/>
      <c r="H254" s="34"/>
      <c r="I254" s="34"/>
    </row>
    <row r="255" spans="4:9" ht="12.75">
      <c r="D255" s="34"/>
      <c r="E255" s="34"/>
      <c r="F255" s="34"/>
      <c r="G255" s="34"/>
      <c r="H255" s="34"/>
      <c r="I255" s="34"/>
    </row>
  </sheetData>
  <mergeCells count="4">
    <mergeCell ref="A5:I5"/>
    <mergeCell ref="A6:I6"/>
    <mergeCell ref="A7:I7"/>
    <mergeCell ref="A8:I8"/>
  </mergeCells>
  <printOptions/>
  <pageMargins left="0.75" right="0.75" top="1" bottom="1" header="0.5" footer="0.5"/>
  <pageSetup fitToHeight="1" fitToWidth="1" horizontalDpi="300" verticalDpi="300" orientation="portrait" paperSize="9" scale="86" r:id="rId3"/>
  <legacyDrawing r:id="rId2"/>
  <oleObjects>
    <oleObject progId="MSPhotoEd.3" shapeId="2352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5:M120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4.57421875" style="5" customWidth="1"/>
    <col min="2" max="2" width="4.00390625" style="5" customWidth="1"/>
    <col min="3" max="3" width="7.00390625" style="5" customWidth="1"/>
    <col min="4" max="4" width="6.140625" style="5" customWidth="1"/>
    <col min="5" max="5" width="1.57421875" style="5" customWidth="1"/>
    <col min="6" max="6" width="2.00390625" style="5" customWidth="1"/>
    <col min="7" max="7" width="12.28125" style="5" customWidth="1"/>
    <col min="8" max="8" width="4.421875" style="5" customWidth="1"/>
    <col min="9" max="9" width="3.28125" style="5" customWidth="1"/>
    <col min="10" max="10" width="3.57421875" style="5" customWidth="1"/>
    <col min="11" max="11" width="11.00390625" style="5" customWidth="1"/>
    <col min="12" max="12" width="2.00390625" style="5" customWidth="1"/>
    <col min="13" max="16384" width="9.140625" style="5" customWidth="1"/>
  </cols>
  <sheetData>
    <row r="2" ht="11.25"/>
    <row r="3" ht="11.25"/>
    <row r="4" ht="11.25"/>
    <row r="5" spans="5:10" ht="11.25">
      <c r="E5" s="3" t="s">
        <v>0</v>
      </c>
      <c r="F5" s="2"/>
      <c r="G5" s="2"/>
      <c r="H5" s="2"/>
      <c r="I5" s="2"/>
      <c r="J5" s="2"/>
    </row>
    <row r="6" spans="5:10" ht="11.25">
      <c r="E6" s="3" t="s">
        <v>1</v>
      </c>
      <c r="F6" s="2"/>
      <c r="G6" s="2"/>
      <c r="H6" s="2"/>
      <c r="I6" s="2"/>
      <c r="J6" s="2"/>
    </row>
    <row r="8" ht="11.25">
      <c r="E8" s="11" t="s">
        <v>82</v>
      </c>
    </row>
    <row r="9" spans="5:11" ht="11.25">
      <c r="E9" s="116" t="s">
        <v>294</v>
      </c>
      <c r="F9" s="116"/>
      <c r="G9" s="116"/>
      <c r="H9" s="116"/>
      <c r="I9" s="116"/>
      <c r="J9" s="116"/>
      <c r="K9" s="116"/>
    </row>
    <row r="11" spans="7:11" ht="11.25">
      <c r="G11" s="31"/>
      <c r="H11" s="31"/>
      <c r="I11" s="31"/>
      <c r="J11" s="31"/>
      <c r="K11" s="39"/>
    </row>
    <row r="12" spans="7:13" ht="11.25">
      <c r="G12" s="31"/>
      <c r="H12" s="31"/>
      <c r="I12" s="31"/>
      <c r="J12" s="31"/>
      <c r="K12" s="31" t="s">
        <v>330</v>
      </c>
      <c r="M12" s="31" t="s">
        <v>330</v>
      </c>
    </row>
    <row r="13" spans="7:13" ht="11.25">
      <c r="G13" s="31"/>
      <c r="H13" s="31"/>
      <c r="I13" s="31"/>
      <c r="J13" s="31"/>
      <c r="K13" s="31" t="s">
        <v>83</v>
      </c>
      <c r="M13" s="31" t="s">
        <v>83</v>
      </c>
    </row>
    <row r="14" spans="7:13" ht="11.25">
      <c r="G14" s="31"/>
      <c r="H14" s="31"/>
      <c r="I14" s="31"/>
      <c r="J14" s="31"/>
      <c r="K14" s="40">
        <v>38260</v>
      </c>
      <c r="M14" s="40">
        <v>37894</v>
      </c>
    </row>
    <row r="15" spans="7:13" ht="11.25">
      <c r="G15" s="41"/>
      <c r="H15" s="41"/>
      <c r="I15" s="41"/>
      <c r="J15" s="31"/>
      <c r="K15" s="14" t="s">
        <v>11</v>
      </c>
      <c r="M15" s="14" t="s">
        <v>11</v>
      </c>
    </row>
    <row r="16" spans="7:13" ht="11.25">
      <c r="G16" s="31"/>
      <c r="H16" s="31"/>
      <c r="I16" s="31"/>
      <c r="J16" s="31"/>
      <c r="K16" s="31"/>
      <c r="M16" s="31"/>
    </row>
    <row r="17" spans="1:13" ht="11.25">
      <c r="A17" s="5" t="s">
        <v>84</v>
      </c>
      <c r="K17" s="42">
        <f>'Income Statement'!H36</f>
        <v>18926</v>
      </c>
      <c r="M17" s="42">
        <f>'Income Statement'!I36</f>
        <v>16675</v>
      </c>
    </row>
    <row r="18" spans="11:13" ht="11.25">
      <c r="K18" s="10"/>
      <c r="M18" s="10"/>
    </row>
    <row r="19" spans="1:13" ht="11.25">
      <c r="A19" s="5" t="s">
        <v>331</v>
      </c>
      <c r="K19" s="10"/>
      <c r="M19" s="10"/>
    </row>
    <row r="20" spans="11:13" ht="11.25">
      <c r="K20" s="10"/>
      <c r="M20" s="10"/>
    </row>
    <row r="21" spans="1:13" ht="11.25">
      <c r="A21" s="5" t="s">
        <v>85</v>
      </c>
      <c r="K21" s="42">
        <v>2984</v>
      </c>
      <c r="M21" s="42">
        <v>761</v>
      </c>
    </row>
    <row r="22" spans="1:13" ht="11.25">
      <c r="A22" s="5" t="s">
        <v>86</v>
      </c>
      <c r="K22" s="10">
        <v>-1776</v>
      </c>
      <c r="M22" s="10">
        <v>-2303</v>
      </c>
    </row>
    <row r="23" spans="11:13" ht="11.25">
      <c r="K23" s="24"/>
      <c r="M23" s="24"/>
    </row>
    <row r="24" spans="1:13" ht="11.25">
      <c r="A24" s="5" t="s">
        <v>87</v>
      </c>
      <c r="K24" s="10">
        <f>SUM(K17:K23)</f>
        <v>20134</v>
      </c>
      <c r="M24" s="10">
        <f>SUM(M17:M23)</f>
        <v>15133</v>
      </c>
    </row>
    <row r="25" spans="11:13" ht="11.25">
      <c r="K25" s="10"/>
      <c r="M25" s="10"/>
    </row>
    <row r="26" spans="1:13" ht="11.25">
      <c r="A26" s="5" t="s">
        <v>88</v>
      </c>
      <c r="K26" s="10"/>
      <c r="M26" s="10"/>
    </row>
    <row r="27" spans="1:13" ht="11.25">
      <c r="A27" s="5" t="s">
        <v>89</v>
      </c>
      <c r="K27" s="10">
        <v>-23420</v>
      </c>
      <c r="M27" s="10">
        <v>-308</v>
      </c>
    </row>
    <row r="28" spans="1:13" ht="11.25">
      <c r="A28" s="5" t="s">
        <v>90</v>
      </c>
      <c r="K28" s="24">
        <v>14470</v>
      </c>
      <c r="M28" s="24">
        <v>-1857</v>
      </c>
    </row>
    <row r="29" spans="1:13" ht="11.25">
      <c r="A29" s="5" t="s">
        <v>91</v>
      </c>
      <c r="K29" s="43">
        <f>SUM(K24:K28)</f>
        <v>11184</v>
      </c>
      <c r="M29" s="43">
        <f>SUM(M24:M28)</f>
        <v>12968</v>
      </c>
    </row>
    <row r="30" spans="11:13" ht="11.25">
      <c r="K30" s="10"/>
      <c r="M30" s="10"/>
    </row>
    <row r="31" spans="1:13" ht="11.25">
      <c r="A31" s="5" t="s">
        <v>92</v>
      </c>
      <c r="K31" s="10"/>
      <c r="M31" s="10"/>
    </row>
    <row r="32" spans="1:13" ht="11.25">
      <c r="A32" s="5" t="s">
        <v>93</v>
      </c>
      <c r="K32" s="10">
        <v>0</v>
      </c>
      <c r="M32" s="10">
        <v>584</v>
      </c>
    </row>
    <row r="33" spans="1:13" ht="11.25">
      <c r="A33" s="5" t="s">
        <v>94</v>
      </c>
      <c r="K33" s="10">
        <v>-13131</v>
      </c>
      <c r="M33" s="10">
        <v>-7670</v>
      </c>
    </row>
    <row r="34" spans="11:13" ht="11.25">
      <c r="K34" s="43">
        <f>SUM(K32:K33)</f>
        <v>-13131</v>
      </c>
      <c r="M34" s="43">
        <f>SUM(M32:M33)</f>
        <v>-7086</v>
      </c>
    </row>
    <row r="35" spans="11:13" ht="11.25">
      <c r="K35" s="10"/>
      <c r="M35" s="10"/>
    </row>
    <row r="36" spans="1:13" ht="11.25">
      <c r="A36" s="5" t="s">
        <v>95</v>
      </c>
      <c r="K36" s="10"/>
      <c r="M36" s="10"/>
    </row>
    <row r="37" spans="1:13" ht="11.25">
      <c r="A37" s="5" t="s">
        <v>96</v>
      </c>
      <c r="K37" s="10">
        <v>-4999</v>
      </c>
      <c r="M37" s="10">
        <v>-3378</v>
      </c>
    </row>
    <row r="38" spans="1:13" ht="11.25">
      <c r="A38" s="5" t="s">
        <v>97</v>
      </c>
      <c r="K38" s="10">
        <v>-1</v>
      </c>
      <c r="M38" s="10">
        <v>-11</v>
      </c>
    </row>
    <row r="39" spans="1:13" ht="11.25">
      <c r="A39" s="5" t="s">
        <v>98</v>
      </c>
      <c r="K39" s="10">
        <v>854</v>
      </c>
      <c r="M39" s="10">
        <v>1336</v>
      </c>
    </row>
    <row r="40" spans="1:13" ht="11.25">
      <c r="A40" s="5" t="s">
        <v>276</v>
      </c>
      <c r="K40" s="10">
        <v>135</v>
      </c>
      <c r="L40" s="10"/>
      <c r="M40" s="10">
        <v>0</v>
      </c>
    </row>
    <row r="41" spans="11:13" ht="11.25">
      <c r="K41" s="43">
        <f>SUM(K37:K40)</f>
        <v>-4011</v>
      </c>
      <c r="M41" s="43">
        <f>SUM(M37:M40)</f>
        <v>-2053</v>
      </c>
    </row>
    <row r="42" spans="11:13" ht="11.25">
      <c r="K42" s="10"/>
      <c r="M42" s="10"/>
    </row>
    <row r="43" spans="1:13" ht="11.25">
      <c r="A43" s="5" t="s">
        <v>99</v>
      </c>
      <c r="K43" s="10">
        <f>K29+K34+K41</f>
        <v>-5958</v>
      </c>
      <c r="M43" s="10">
        <f>M29+M34+M41</f>
        <v>3829</v>
      </c>
    </row>
    <row r="44" spans="11:13" ht="11.25">
      <c r="K44" s="10"/>
      <c r="M44" s="10"/>
    </row>
    <row r="45" spans="1:13" ht="11.25">
      <c r="A45" s="5" t="s">
        <v>252</v>
      </c>
      <c r="K45" s="10">
        <f>+'Balance Sheet'!K27-97</f>
        <v>60759</v>
      </c>
      <c r="M45" s="10">
        <v>34741</v>
      </c>
    </row>
    <row r="46" spans="11:13" ht="11.25">
      <c r="K46" s="10"/>
      <c r="M46" s="10"/>
    </row>
    <row r="47" spans="1:13" ht="11.25">
      <c r="A47" s="5" t="s">
        <v>100</v>
      </c>
      <c r="K47" s="10">
        <v>-530</v>
      </c>
      <c r="M47" s="10">
        <v>982</v>
      </c>
    </row>
    <row r="48" spans="11:13" ht="11.25">
      <c r="K48" s="10"/>
      <c r="M48" s="10"/>
    </row>
    <row r="49" spans="1:13" ht="11.25">
      <c r="A49" s="5" t="s">
        <v>253</v>
      </c>
      <c r="K49" s="43">
        <f>SUM(K43:K48)</f>
        <v>54271</v>
      </c>
      <c r="M49" s="43">
        <f>SUM(M43:M48)</f>
        <v>39552</v>
      </c>
    </row>
    <row r="50" spans="11:13" ht="11.25">
      <c r="K50" s="10"/>
      <c r="M50" s="10"/>
    </row>
    <row r="51" ht="11.25">
      <c r="K51" s="10"/>
    </row>
    <row r="52" ht="11.25">
      <c r="K52" s="10"/>
    </row>
    <row r="53" spans="1:11" ht="11.25">
      <c r="A53" s="11" t="s">
        <v>278</v>
      </c>
      <c r="K53" s="10"/>
    </row>
    <row r="54" spans="1:11" ht="11.25">
      <c r="A54" s="3" t="s">
        <v>279</v>
      </c>
      <c r="K54" s="10"/>
    </row>
    <row r="55" ht="11.25">
      <c r="K55" s="10"/>
    </row>
    <row r="56" ht="11.25">
      <c r="K56" s="10"/>
    </row>
    <row r="57" ht="11.25">
      <c r="K57" s="10"/>
    </row>
    <row r="58" ht="11.25">
      <c r="K58" s="10"/>
    </row>
    <row r="59" ht="11.25">
      <c r="K59" s="10"/>
    </row>
    <row r="60" ht="11.25">
      <c r="K60" s="10"/>
    </row>
    <row r="61" ht="11.25">
      <c r="K61" s="10"/>
    </row>
    <row r="62" ht="11.25">
      <c r="K62" s="10"/>
    </row>
    <row r="63" ht="11.25">
      <c r="K63" s="10"/>
    </row>
    <row r="64" ht="11.25">
      <c r="K64" s="10"/>
    </row>
    <row r="65" ht="11.25">
      <c r="K65" s="10"/>
    </row>
    <row r="66" ht="11.25">
      <c r="K66" s="10"/>
    </row>
    <row r="67" ht="11.25">
      <c r="K67" s="10"/>
    </row>
    <row r="68" ht="11.25">
      <c r="K68" s="10"/>
    </row>
    <row r="69" ht="11.25">
      <c r="K69" s="10"/>
    </row>
    <row r="70" ht="11.25">
      <c r="K70" s="10"/>
    </row>
    <row r="71" ht="11.25">
      <c r="K71" s="10"/>
    </row>
    <row r="72" ht="11.25">
      <c r="K72" s="10"/>
    </row>
    <row r="73" ht="11.25">
      <c r="K73" s="10"/>
    </row>
    <row r="74" ht="11.25">
      <c r="K74" s="10"/>
    </row>
    <row r="75" ht="11.25">
      <c r="K75" s="10"/>
    </row>
    <row r="76" ht="11.25">
      <c r="K76" s="10"/>
    </row>
    <row r="77" ht="11.25">
      <c r="K77" s="10"/>
    </row>
    <row r="78" ht="11.25">
      <c r="K78" s="10"/>
    </row>
    <row r="79" ht="11.25">
      <c r="K79" s="10"/>
    </row>
    <row r="80" ht="11.25">
      <c r="K80" s="10"/>
    </row>
    <row r="81" ht="11.25">
      <c r="K81" s="10"/>
    </row>
    <row r="82" ht="11.25">
      <c r="K82" s="10"/>
    </row>
    <row r="83" ht="11.25">
      <c r="K83" s="10"/>
    </row>
    <row r="84" ht="11.25">
      <c r="K84" s="10"/>
    </row>
    <row r="85" ht="11.25">
      <c r="K85" s="10"/>
    </row>
    <row r="86" ht="11.25">
      <c r="K86" s="10"/>
    </row>
    <row r="87" ht="11.25">
      <c r="K87" s="10"/>
    </row>
    <row r="88" ht="11.25">
      <c r="K88" s="10"/>
    </row>
    <row r="89" ht="11.25">
      <c r="K89" s="10"/>
    </row>
    <row r="90" ht="11.25">
      <c r="K90" s="10"/>
    </row>
    <row r="91" ht="11.25">
      <c r="K91" s="10"/>
    </row>
    <row r="92" ht="11.25">
      <c r="K92" s="10"/>
    </row>
    <row r="93" ht="11.25">
      <c r="K93" s="10"/>
    </row>
    <row r="94" ht="11.25">
      <c r="K94" s="10"/>
    </row>
    <row r="95" ht="11.25">
      <c r="K95" s="10"/>
    </row>
    <row r="96" ht="11.25">
      <c r="K96" s="10"/>
    </row>
    <row r="97" ht="11.25">
      <c r="K97" s="10"/>
    </row>
    <row r="98" ht="11.25">
      <c r="K98" s="10"/>
    </row>
    <row r="99" ht="11.25">
      <c r="K99" s="10"/>
    </row>
    <row r="100" ht="11.25">
      <c r="K100" s="10"/>
    </row>
    <row r="101" ht="11.25">
      <c r="K101" s="10"/>
    </row>
    <row r="102" ht="11.25">
      <c r="K102" s="10"/>
    </row>
    <row r="103" ht="11.25">
      <c r="K103" s="10"/>
    </row>
    <row r="104" ht="11.25">
      <c r="K104" s="10"/>
    </row>
    <row r="105" ht="11.25">
      <c r="K105" s="10"/>
    </row>
    <row r="106" ht="11.25">
      <c r="K106" s="10"/>
    </row>
    <row r="107" ht="11.25">
      <c r="K107" s="10"/>
    </row>
    <row r="108" ht="11.25">
      <c r="K108" s="10"/>
    </row>
    <row r="109" ht="11.25">
      <c r="K109" s="10"/>
    </row>
    <row r="110" ht="11.25">
      <c r="K110" s="10"/>
    </row>
    <row r="111" ht="11.25">
      <c r="K111" s="10"/>
    </row>
    <row r="112" ht="11.25">
      <c r="K112" s="10"/>
    </row>
    <row r="113" ht="11.25">
      <c r="K113" s="10"/>
    </row>
    <row r="114" ht="11.25">
      <c r="K114" s="10"/>
    </row>
    <row r="115" ht="11.25">
      <c r="K115" s="10"/>
    </row>
    <row r="116" ht="11.25">
      <c r="K116" s="10"/>
    </row>
    <row r="117" ht="11.25">
      <c r="K117" s="10"/>
    </row>
    <row r="118" ht="11.25">
      <c r="K118" s="10"/>
    </row>
    <row r="119" ht="11.25">
      <c r="K119" s="10"/>
    </row>
    <row r="120" ht="11.25">
      <c r="K120" s="10"/>
    </row>
  </sheetData>
  <mergeCells count="1">
    <mergeCell ref="E9:K9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MSPhotoEd.3" shapeId="2361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9"/>
  <sheetViews>
    <sheetView showGridLines="0" tabSelected="1" workbookViewId="0" topLeftCell="A1">
      <selection activeCell="A5" sqref="A5:I5"/>
    </sheetView>
  </sheetViews>
  <sheetFormatPr defaultColWidth="9.140625" defaultRowHeight="12.75"/>
  <cols>
    <col min="1" max="1" width="6.7109375" style="1" customWidth="1"/>
    <col min="2" max="2" width="8.57421875" style="1" customWidth="1"/>
    <col min="3" max="6" width="9.140625" style="1" customWidth="1"/>
    <col min="7" max="7" width="10.28125" style="1" bestFit="1" customWidth="1"/>
    <col min="8" max="8" width="12.00390625" style="1" customWidth="1"/>
    <col min="9" max="9" width="12.7109375" style="1" customWidth="1"/>
    <col min="10" max="10" width="0.13671875" style="1" hidden="1" customWidth="1"/>
    <col min="11" max="16384" width="9.140625" style="1" customWidth="1"/>
  </cols>
  <sheetData>
    <row r="1" spans="1:9" ht="12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5" t="s">
        <v>101</v>
      </c>
      <c r="B4" s="115"/>
      <c r="C4" s="115"/>
      <c r="D4" s="115"/>
      <c r="E4" s="115"/>
      <c r="F4" s="115"/>
      <c r="G4" s="115"/>
      <c r="H4" s="115"/>
      <c r="I4" s="115"/>
    </row>
    <row r="5" spans="1:9" ht="12.75">
      <c r="A5" s="115" t="s">
        <v>33</v>
      </c>
      <c r="B5" s="115"/>
      <c r="C5" s="115"/>
      <c r="D5" s="115"/>
      <c r="E5" s="115"/>
      <c r="F5" s="115"/>
      <c r="G5" s="115"/>
      <c r="H5" s="115"/>
      <c r="I5" s="115"/>
    </row>
    <row r="6" ht="12.75">
      <c r="E6" s="3"/>
    </row>
    <row r="7" spans="1:10" ht="12.75">
      <c r="A7" s="2"/>
      <c r="B7" s="3" t="s">
        <v>289</v>
      </c>
      <c r="C7" s="2"/>
      <c r="D7" s="2"/>
      <c r="E7" s="44"/>
      <c r="F7" s="8"/>
      <c r="G7" s="8"/>
      <c r="H7" s="9"/>
      <c r="I7" s="9"/>
      <c r="J7" s="45"/>
    </row>
    <row r="8" spans="1:10" ht="12.75">
      <c r="A8" s="2"/>
      <c r="B8" s="3"/>
      <c r="C8" s="2"/>
      <c r="D8" s="2"/>
      <c r="E8" s="44"/>
      <c r="F8" s="8"/>
      <c r="G8" s="8"/>
      <c r="H8" s="9"/>
      <c r="I8" s="9"/>
      <c r="J8" s="23"/>
    </row>
    <row r="9" spans="1:10" ht="12.75">
      <c r="A9" s="46" t="s">
        <v>102</v>
      </c>
      <c r="B9" s="3" t="s">
        <v>103</v>
      </c>
      <c r="C9" s="2"/>
      <c r="D9" s="2"/>
      <c r="E9" s="44"/>
      <c r="F9" s="8"/>
      <c r="G9" s="8"/>
      <c r="H9" s="9"/>
      <c r="I9" s="9"/>
      <c r="J9" s="23"/>
    </row>
    <row r="10" spans="1:10" ht="12.75">
      <c r="A10" s="2"/>
      <c r="B10" s="3"/>
      <c r="C10" s="2"/>
      <c r="D10" s="2"/>
      <c r="E10" s="44"/>
      <c r="F10" s="8"/>
      <c r="G10" s="8"/>
      <c r="H10" s="9"/>
      <c r="I10" s="9"/>
      <c r="J10" s="23"/>
    </row>
    <row r="11" spans="1:10" ht="12.75">
      <c r="A11" s="46" t="s">
        <v>104</v>
      </c>
      <c r="B11" s="3" t="s">
        <v>105</v>
      </c>
      <c r="C11" s="2"/>
      <c r="D11" s="2"/>
      <c r="E11" s="44"/>
      <c r="F11" s="8"/>
      <c r="G11" s="8"/>
      <c r="H11" s="9"/>
      <c r="I11" s="9"/>
      <c r="J11" s="23"/>
    </row>
    <row r="12" spans="1:10" ht="12.75">
      <c r="A12" s="2"/>
      <c r="B12" s="2" t="s">
        <v>106</v>
      </c>
      <c r="C12" s="2"/>
      <c r="D12" s="2"/>
      <c r="E12" s="8"/>
      <c r="F12" s="8"/>
      <c r="G12" s="8"/>
      <c r="H12" s="9"/>
      <c r="I12" s="9"/>
      <c r="J12" s="23"/>
    </row>
    <row r="13" spans="1:10" ht="12.75">
      <c r="A13" s="2"/>
      <c r="B13" s="2" t="s">
        <v>249</v>
      </c>
      <c r="C13" s="2"/>
      <c r="D13" s="2"/>
      <c r="E13" s="8"/>
      <c r="F13" s="47"/>
      <c r="G13" s="48"/>
      <c r="H13" s="17"/>
      <c r="I13" s="9"/>
      <c r="J13" s="23"/>
    </row>
    <row r="14" spans="1:10" ht="12.75">
      <c r="A14" s="2"/>
      <c r="B14" s="2" t="s">
        <v>248</v>
      </c>
      <c r="C14" s="2"/>
      <c r="D14" s="2"/>
      <c r="E14" s="8"/>
      <c r="F14" s="47"/>
      <c r="G14" s="48"/>
      <c r="H14" s="17"/>
      <c r="I14" s="9"/>
      <c r="J14" s="23"/>
    </row>
    <row r="15" spans="1:10" ht="12.75">
      <c r="A15" s="2"/>
      <c r="B15" s="2"/>
      <c r="C15" s="2"/>
      <c r="D15" s="2"/>
      <c r="E15" s="8"/>
      <c r="F15" s="47"/>
      <c r="G15" s="48"/>
      <c r="H15" s="17"/>
      <c r="I15" s="9"/>
      <c r="J15" s="23"/>
    </row>
    <row r="16" spans="1:10" ht="12.75">
      <c r="A16" s="2"/>
      <c r="B16" s="2" t="s">
        <v>107</v>
      </c>
      <c r="C16" s="2"/>
      <c r="D16" s="2"/>
      <c r="E16" s="8"/>
      <c r="F16" s="47"/>
      <c r="G16" s="48"/>
      <c r="H16" s="17"/>
      <c r="I16" s="9"/>
      <c r="J16" s="23"/>
    </row>
    <row r="17" spans="1:10" ht="12.75">
      <c r="A17" s="2"/>
      <c r="B17" s="2" t="s">
        <v>262</v>
      </c>
      <c r="C17" s="2"/>
      <c r="D17" s="2"/>
      <c r="E17" s="8"/>
      <c r="F17" s="47"/>
      <c r="G17" s="48"/>
      <c r="H17" s="17"/>
      <c r="I17" s="9"/>
      <c r="J17" s="23"/>
    </row>
    <row r="18" spans="1:10" ht="12.75">
      <c r="A18" s="2"/>
      <c r="B18" s="2"/>
      <c r="C18" s="2"/>
      <c r="D18" s="2"/>
      <c r="E18" s="8"/>
      <c r="F18" s="47"/>
      <c r="G18" s="48"/>
      <c r="H18" s="17"/>
      <c r="I18" s="9"/>
      <c r="J18" s="23"/>
    </row>
    <row r="19" spans="1:10" ht="12.75">
      <c r="A19" s="2"/>
      <c r="B19" s="2" t="s">
        <v>263</v>
      </c>
      <c r="C19" s="2"/>
      <c r="D19" s="2"/>
      <c r="E19" s="8"/>
      <c r="F19" s="47"/>
      <c r="G19" s="48"/>
      <c r="H19" s="17"/>
      <c r="I19" s="9"/>
      <c r="J19" s="23"/>
    </row>
    <row r="20" spans="1:10" ht="12.75">
      <c r="A20" s="2"/>
      <c r="B20" s="2" t="s">
        <v>264</v>
      </c>
      <c r="C20" s="2"/>
      <c r="D20" s="2"/>
      <c r="E20" s="8"/>
      <c r="F20" s="47"/>
      <c r="G20" s="48"/>
      <c r="H20" s="17"/>
      <c r="I20" s="9"/>
      <c r="J20" s="23"/>
    </row>
    <row r="21" spans="1:10" ht="12.75">
      <c r="A21" s="2"/>
      <c r="B21" s="2"/>
      <c r="C21" s="2"/>
      <c r="D21" s="2"/>
      <c r="E21" s="8"/>
      <c r="F21" s="47"/>
      <c r="G21" s="48"/>
      <c r="H21" s="17"/>
      <c r="I21" s="9"/>
      <c r="J21" s="23"/>
    </row>
    <row r="22" spans="1:10" ht="12.75">
      <c r="A22" s="2"/>
      <c r="B22" s="2" t="s">
        <v>265</v>
      </c>
      <c r="C22" s="2"/>
      <c r="D22" s="2"/>
      <c r="E22" s="8"/>
      <c r="F22" s="47"/>
      <c r="G22" s="48"/>
      <c r="H22" s="17"/>
      <c r="I22" s="9"/>
      <c r="J22" s="23"/>
    </row>
    <row r="23" spans="1:10" ht="12.75">
      <c r="A23" s="2"/>
      <c r="B23" s="2" t="s">
        <v>266</v>
      </c>
      <c r="C23" s="2"/>
      <c r="D23" s="2"/>
      <c r="E23" s="8"/>
      <c r="F23" s="47"/>
      <c r="G23" s="48"/>
      <c r="H23" s="17"/>
      <c r="I23" s="9"/>
      <c r="J23" s="23"/>
    </row>
    <row r="24" spans="1:10" ht="12.75">
      <c r="A24" s="2"/>
      <c r="B24" s="2" t="s">
        <v>267</v>
      </c>
      <c r="C24" s="2"/>
      <c r="D24" s="2"/>
      <c r="E24" s="8"/>
      <c r="F24" s="47"/>
      <c r="G24" s="48"/>
      <c r="H24" s="17"/>
      <c r="I24" s="9"/>
      <c r="J24" s="23"/>
    </row>
    <row r="25" spans="1:10" ht="12.75">
      <c r="A25" s="2"/>
      <c r="B25" s="2" t="s">
        <v>268</v>
      </c>
      <c r="C25" s="2"/>
      <c r="D25" s="2"/>
      <c r="E25" s="8"/>
      <c r="F25" s="47"/>
      <c r="G25" s="48"/>
      <c r="H25" s="17"/>
      <c r="I25" s="9"/>
      <c r="J25" s="23"/>
    </row>
    <row r="26" spans="1:10" ht="12.75">
      <c r="A26" s="2"/>
      <c r="B26" s="2"/>
      <c r="C26" s="2"/>
      <c r="D26" s="2"/>
      <c r="E26" s="8"/>
      <c r="F26" s="47"/>
      <c r="G26" s="48"/>
      <c r="H26" s="17"/>
      <c r="I26" s="9"/>
      <c r="J26" s="23"/>
    </row>
    <row r="27" spans="1:10" ht="12.75">
      <c r="A27" s="2"/>
      <c r="B27" s="2" t="s">
        <v>108</v>
      </c>
      <c r="C27" s="2"/>
      <c r="D27" s="2"/>
      <c r="E27" s="8"/>
      <c r="F27" s="47"/>
      <c r="G27" s="48"/>
      <c r="H27" s="17"/>
      <c r="I27" s="9"/>
      <c r="J27" s="23"/>
    </row>
    <row r="28" spans="1:10" ht="12.75">
      <c r="A28" s="2"/>
      <c r="B28" s="2" t="s">
        <v>109</v>
      </c>
      <c r="C28" s="2" t="s">
        <v>110</v>
      </c>
      <c r="D28" s="2"/>
      <c r="E28" s="8"/>
      <c r="F28" s="47"/>
      <c r="G28" s="48"/>
      <c r="H28" s="17"/>
      <c r="I28" s="9"/>
      <c r="J28" s="23"/>
    </row>
    <row r="29" spans="1:10" ht="12.75">
      <c r="A29" s="2"/>
      <c r="B29" s="2"/>
      <c r="C29" s="2" t="s">
        <v>281</v>
      </c>
      <c r="D29" s="2"/>
      <c r="E29" s="8"/>
      <c r="F29" s="47"/>
      <c r="G29" s="48"/>
      <c r="H29" s="17"/>
      <c r="I29" s="9"/>
      <c r="J29" s="23"/>
    </row>
    <row r="30" spans="1:10" ht="12.75">
      <c r="A30" s="2"/>
      <c r="B30" s="2"/>
      <c r="C30" s="2" t="s">
        <v>111</v>
      </c>
      <c r="D30" s="2"/>
      <c r="E30" s="8"/>
      <c r="F30" s="47"/>
      <c r="G30" s="48"/>
      <c r="H30" s="17"/>
      <c r="I30" s="9"/>
      <c r="J30" s="23"/>
    </row>
    <row r="31" spans="1:10" ht="12.75">
      <c r="A31" s="2"/>
      <c r="B31" s="2"/>
      <c r="C31" s="2" t="s">
        <v>282</v>
      </c>
      <c r="D31" s="2"/>
      <c r="E31" s="8"/>
      <c r="F31" s="47"/>
      <c r="G31" s="48"/>
      <c r="H31" s="17"/>
      <c r="I31" s="9"/>
      <c r="J31" s="23"/>
    </row>
    <row r="32" spans="1:10" ht="12.75">
      <c r="A32" s="2"/>
      <c r="B32" s="2"/>
      <c r="C32" s="2"/>
      <c r="D32" s="2"/>
      <c r="E32" s="8"/>
      <c r="F32" s="47"/>
      <c r="G32" s="48"/>
      <c r="H32" s="17"/>
      <c r="I32" s="9"/>
      <c r="J32" s="23"/>
    </row>
    <row r="33" spans="1:10" ht="12.75">
      <c r="A33" s="2"/>
      <c r="B33" s="2" t="s">
        <v>112</v>
      </c>
      <c r="C33" s="2"/>
      <c r="D33" s="2"/>
      <c r="E33" s="8"/>
      <c r="F33" s="47"/>
      <c r="G33" s="48"/>
      <c r="H33" s="17"/>
      <c r="I33" s="9"/>
      <c r="J33" s="23"/>
    </row>
    <row r="34" spans="1:10" ht="12.75">
      <c r="A34" s="2"/>
      <c r="B34" s="2"/>
      <c r="C34" s="2" t="s">
        <v>113</v>
      </c>
      <c r="D34" s="2"/>
      <c r="E34" s="8"/>
      <c r="F34" s="47"/>
      <c r="G34" s="48"/>
      <c r="H34" s="17"/>
      <c r="I34" s="9"/>
      <c r="J34" s="23"/>
    </row>
    <row r="35" spans="1:10" ht="12.75">
      <c r="A35" s="2"/>
      <c r="B35" s="2"/>
      <c r="C35" s="2" t="s">
        <v>239</v>
      </c>
      <c r="D35" s="2"/>
      <c r="E35" s="8"/>
      <c r="F35" s="47"/>
      <c r="G35" s="48"/>
      <c r="H35" s="17"/>
      <c r="I35" s="9"/>
      <c r="J35" s="23"/>
    </row>
    <row r="36" spans="1:10" ht="12.75">
      <c r="A36" s="2"/>
      <c r="B36" s="2"/>
      <c r="C36" s="2" t="s">
        <v>238</v>
      </c>
      <c r="D36" s="2"/>
      <c r="E36" s="8"/>
      <c r="F36" s="47"/>
      <c r="G36" s="48"/>
      <c r="H36" s="17"/>
      <c r="I36" s="9"/>
      <c r="J36" s="23"/>
    </row>
    <row r="37" spans="1:10" ht="12.75">
      <c r="A37" s="2"/>
      <c r="B37" s="2"/>
      <c r="C37" s="2"/>
      <c r="D37" s="2"/>
      <c r="E37" s="8"/>
      <c r="F37" s="47"/>
      <c r="G37" s="48"/>
      <c r="H37" s="17"/>
      <c r="I37" s="9"/>
      <c r="J37" s="23"/>
    </row>
    <row r="38" spans="1:10" ht="12.75">
      <c r="A38" s="2"/>
      <c r="B38" s="2"/>
      <c r="C38" s="2"/>
      <c r="D38" s="2"/>
      <c r="E38" s="8"/>
      <c r="F38" s="47"/>
      <c r="G38" s="117" t="s">
        <v>114</v>
      </c>
      <c r="H38" s="117"/>
      <c r="I38" s="9"/>
      <c r="J38" s="23"/>
    </row>
    <row r="39" spans="1:10" ht="12.75">
      <c r="A39" s="2"/>
      <c r="B39" s="2"/>
      <c r="C39" s="2"/>
      <c r="D39" s="2"/>
      <c r="E39" s="8"/>
      <c r="F39" s="47"/>
      <c r="G39" s="31" t="s">
        <v>115</v>
      </c>
      <c r="H39" s="31" t="s">
        <v>116</v>
      </c>
      <c r="I39" s="9"/>
      <c r="J39" s="23"/>
    </row>
    <row r="40" spans="1:10" ht="12.75">
      <c r="A40" s="2"/>
      <c r="B40" s="2"/>
      <c r="C40" s="2"/>
      <c r="D40" s="2"/>
      <c r="E40" s="8"/>
      <c r="F40" s="47"/>
      <c r="G40" s="31" t="s">
        <v>70</v>
      </c>
      <c r="H40" s="31" t="s">
        <v>21</v>
      </c>
      <c r="I40" s="9"/>
      <c r="J40" s="23"/>
    </row>
    <row r="41" spans="1:10" ht="12.75">
      <c r="A41" s="2"/>
      <c r="B41" s="2"/>
      <c r="C41" s="2"/>
      <c r="D41" s="2"/>
      <c r="E41" s="8"/>
      <c r="F41" s="47"/>
      <c r="G41" s="17" t="s">
        <v>11</v>
      </c>
      <c r="H41" s="17" t="s">
        <v>11</v>
      </c>
      <c r="I41" s="9"/>
      <c r="J41" s="23"/>
    </row>
    <row r="42" spans="1:10" ht="12.75">
      <c r="A42" s="2"/>
      <c r="B42" s="2"/>
      <c r="C42" s="2" t="s">
        <v>117</v>
      </c>
      <c r="D42" s="2"/>
      <c r="E42" s="8"/>
      <c r="F42" s="47"/>
      <c r="G42" s="17">
        <f>'[1]Equity'!H14</f>
        <v>49057</v>
      </c>
      <c r="H42" s="17">
        <v>3978</v>
      </c>
      <c r="I42" s="9"/>
      <c r="J42" s="23"/>
    </row>
    <row r="43" spans="1:10" ht="12.75">
      <c r="A43" s="2"/>
      <c r="B43" s="2"/>
      <c r="C43" s="2" t="s">
        <v>118</v>
      </c>
      <c r="D43" s="2"/>
      <c r="E43" s="8"/>
      <c r="F43" s="47"/>
      <c r="G43" s="17">
        <f>'[1]Equity'!H19</f>
        <v>-1185</v>
      </c>
      <c r="H43" s="17">
        <f>-'[1]Equity'!H19</f>
        <v>1185</v>
      </c>
      <c r="I43" s="9"/>
      <c r="J43" s="23"/>
    </row>
    <row r="44" spans="1:10" ht="13.5" thickBot="1">
      <c r="A44" s="2"/>
      <c r="B44" s="2"/>
      <c r="C44" s="2" t="s">
        <v>119</v>
      </c>
      <c r="D44" s="2"/>
      <c r="E44" s="8"/>
      <c r="F44" s="47"/>
      <c r="G44" s="49">
        <f>SUM(G42:G43)</f>
        <v>47872</v>
      </c>
      <c r="H44" s="49">
        <f>SUM(H42:H43)</f>
        <v>5163</v>
      </c>
      <c r="I44" s="9"/>
      <c r="J44" s="23"/>
    </row>
    <row r="45" spans="1:10" ht="13.5" thickTop="1">
      <c r="A45" s="2"/>
      <c r="B45" s="2"/>
      <c r="C45" s="2"/>
      <c r="D45" s="2"/>
      <c r="E45" s="8"/>
      <c r="F45" s="47"/>
      <c r="G45" s="48"/>
      <c r="H45" s="17"/>
      <c r="I45" s="9"/>
      <c r="J45" s="23"/>
    </row>
    <row r="46" spans="1:10" ht="12.75">
      <c r="A46" s="46" t="s">
        <v>120</v>
      </c>
      <c r="B46" s="3" t="s">
        <v>121</v>
      </c>
      <c r="C46" s="12"/>
      <c r="D46" s="12"/>
      <c r="E46" s="9"/>
      <c r="F46" s="50"/>
      <c r="G46" s="9"/>
      <c r="H46" s="9"/>
      <c r="I46" s="9"/>
      <c r="J46" s="23"/>
    </row>
    <row r="47" spans="1:10" ht="12.75">
      <c r="A47" s="2"/>
      <c r="B47" s="2" t="s">
        <v>269</v>
      </c>
      <c r="C47" s="12"/>
      <c r="D47" s="12"/>
      <c r="E47" s="9"/>
      <c r="F47" s="50"/>
      <c r="G47" s="9"/>
      <c r="H47" s="9"/>
      <c r="I47" s="9"/>
      <c r="J47" s="23"/>
    </row>
    <row r="48" spans="1:10" ht="12.75">
      <c r="A48" s="2"/>
      <c r="B48" s="2" t="s">
        <v>122</v>
      </c>
      <c r="C48" s="12"/>
      <c r="D48" s="12"/>
      <c r="E48" s="9"/>
      <c r="F48" s="50"/>
      <c r="G48" s="9"/>
      <c r="H48" s="9"/>
      <c r="I48" s="9"/>
      <c r="J48" s="23"/>
    </row>
    <row r="49" spans="1:10" ht="12.75">
      <c r="A49" s="2"/>
      <c r="B49" s="2"/>
      <c r="C49" s="2"/>
      <c r="D49" s="2"/>
      <c r="E49" s="8"/>
      <c r="F49" s="47"/>
      <c r="G49" s="48"/>
      <c r="H49" s="17"/>
      <c r="I49" s="9"/>
      <c r="J49" s="23"/>
    </row>
    <row r="50" spans="1:10" ht="12.75">
      <c r="A50" s="46" t="s">
        <v>123</v>
      </c>
      <c r="B50" s="3" t="s">
        <v>124</v>
      </c>
      <c r="C50" s="2"/>
      <c r="D50" s="2"/>
      <c r="E50" s="8"/>
      <c r="F50" s="47"/>
      <c r="G50" s="48"/>
      <c r="H50" s="17"/>
      <c r="I50" s="9"/>
      <c r="J50" s="23"/>
    </row>
    <row r="51" spans="1:10" ht="12.75">
      <c r="A51" s="2"/>
      <c r="B51" s="2" t="s">
        <v>125</v>
      </c>
      <c r="C51" s="2"/>
      <c r="D51" s="2"/>
      <c r="E51" s="8"/>
      <c r="F51" s="47"/>
      <c r="G51" s="48"/>
      <c r="H51" s="17"/>
      <c r="I51" s="9"/>
      <c r="J51" s="23"/>
    </row>
    <row r="52" spans="1:10" ht="12.75">
      <c r="A52" s="2"/>
      <c r="B52" s="2"/>
      <c r="C52" s="2"/>
      <c r="D52" s="2"/>
      <c r="E52" s="8"/>
      <c r="F52" s="47"/>
      <c r="G52" s="48"/>
      <c r="H52" s="17"/>
      <c r="I52" s="9"/>
      <c r="J52" s="23"/>
    </row>
    <row r="53" spans="1:10" ht="12.75">
      <c r="A53" s="46" t="s">
        <v>126</v>
      </c>
      <c r="B53" s="3" t="s">
        <v>127</v>
      </c>
      <c r="C53" s="3"/>
      <c r="D53" s="2"/>
      <c r="E53" s="8"/>
      <c r="F53" s="51"/>
      <c r="G53" s="48"/>
      <c r="H53" s="17"/>
      <c r="I53" s="9"/>
      <c r="J53" s="23"/>
    </row>
    <row r="54" spans="1:10" ht="12.75">
      <c r="A54" s="2"/>
      <c r="B54" s="2" t="s">
        <v>128</v>
      </c>
      <c r="C54" s="2"/>
      <c r="D54" s="2"/>
      <c r="E54" s="9"/>
      <c r="F54" s="48"/>
      <c r="G54" s="48"/>
      <c r="H54" s="52"/>
      <c r="I54" s="9"/>
      <c r="J54" s="23"/>
    </row>
    <row r="55" spans="1:10" ht="12.75">
      <c r="A55" s="2"/>
      <c r="B55" s="2" t="s">
        <v>250</v>
      </c>
      <c r="C55" s="2"/>
      <c r="D55" s="2"/>
      <c r="E55" s="9"/>
      <c r="F55" s="48"/>
      <c r="G55" s="48"/>
      <c r="H55" s="52"/>
      <c r="I55" s="9"/>
      <c r="J55" s="23"/>
    </row>
    <row r="56" spans="1:10" ht="12.75">
      <c r="A56" s="2"/>
      <c r="B56" s="2"/>
      <c r="C56" s="2"/>
      <c r="D56" s="2"/>
      <c r="E56" s="8"/>
      <c r="F56" s="47"/>
      <c r="G56" s="48"/>
      <c r="H56" s="17"/>
      <c r="I56" s="9"/>
      <c r="J56" s="23"/>
    </row>
    <row r="57" spans="1:10" ht="12.75">
      <c r="A57" s="46" t="s">
        <v>129</v>
      </c>
      <c r="B57" s="3" t="s">
        <v>130</v>
      </c>
      <c r="C57" s="2"/>
      <c r="D57" s="2"/>
      <c r="E57" s="8"/>
      <c r="F57" s="47"/>
      <c r="G57" s="48"/>
      <c r="H57" s="17"/>
      <c r="I57" s="9"/>
      <c r="J57" s="23"/>
    </row>
    <row r="58" spans="1:10" ht="12.75">
      <c r="A58" s="2"/>
      <c r="B58" s="2" t="s">
        <v>131</v>
      </c>
      <c r="C58" s="2"/>
      <c r="D58" s="2"/>
      <c r="E58" s="8"/>
      <c r="F58" s="47"/>
      <c r="G58" s="48"/>
      <c r="H58" s="17"/>
      <c r="I58" s="9"/>
      <c r="J58" s="23"/>
    </row>
    <row r="59" spans="1:10" ht="12.75">
      <c r="A59" s="2"/>
      <c r="B59" s="2"/>
      <c r="C59" s="2"/>
      <c r="D59" s="2"/>
      <c r="E59" s="8"/>
      <c r="F59" s="47"/>
      <c r="G59" s="48"/>
      <c r="H59" s="17"/>
      <c r="I59" s="9"/>
      <c r="J59" s="23"/>
    </row>
    <row r="60" spans="1:10" ht="12.75">
      <c r="A60" s="46" t="s">
        <v>132</v>
      </c>
      <c r="B60" s="3" t="s">
        <v>133</v>
      </c>
      <c r="C60" s="12"/>
      <c r="D60" s="12"/>
      <c r="E60" s="9"/>
      <c r="F60" s="50"/>
      <c r="G60" s="9"/>
      <c r="H60" s="9"/>
      <c r="I60" s="9"/>
      <c r="J60" s="23"/>
    </row>
    <row r="61" spans="1:10" ht="12.75">
      <c r="A61" s="2"/>
      <c r="B61" s="2" t="s">
        <v>296</v>
      </c>
      <c r="C61" s="12"/>
      <c r="D61" s="12"/>
      <c r="E61" s="9"/>
      <c r="F61" s="50"/>
      <c r="G61" s="9"/>
      <c r="H61" s="9"/>
      <c r="I61" s="9"/>
      <c r="J61" s="23"/>
    </row>
    <row r="62" spans="1:10" ht="12.75">
      <c r="A62" s="2"/>
      <c r="B62" s="2" t="s">
        <v>295</v>
      </c>
      <c r="C62" s="12"/>
      <c r="D62" s="12"/>
      <c r="E62" s="9"/>
      <c r="F62" s="50"/>
      <c r="G62" s="9"/>
      <c r="H62" s="9"/>
      <c r="I62" s="9"/>
      <c r="J62" s="23"/>
    </row>
    <row r="63" spans="1:10" ht="12.75">
      <c r="A63" s="2"/>
      <c r="B63" s="2"/>
      <c r="C63" s="12"/>
      <c r="D63" s="12"/>
      <c r="E63" s="9"/>
      <c r="F63" s="50"/>
      <c r="G63" s="9"/>
      <c r="H63" s="9"/>
      <c r="I63" s="9"/>
      <c r="J63" s="23"/>
    </row>
    <row r="64" spans="1:10" ht="12.75">
      <c r="A64" s="2"/>
      <c r="B64" s="2" t="s">
        <v>297</v>
      </c>
      <c r="C64" s="12"/>
      <c r="D64" s="12"/>
      <c r="E64" s="9"/>
      <c r="F64" s="50"/>
      <c r="G64" s="9"/>
      <c r="H64" s="9"/>
      <c r="I64" s="9"/>
      <c r="J64" s="23"/>
    </row>
    <row r="65" spans="1:10" ht="12.75">
      <c r="A65" s="2"/>
      <c r="B65" s="2" t="s">
        <v>298</v>
      </c>
      <c r="C65" s="12"/>
      <c r="D65" s="12"/>
      <c r="E65" s="9"/>
      <c r="F65" s="50"/>
      <c r="G65" s="9"/>
      <c r="H65" s="9"/>
      <c r="I65" s="9"/>
      <c r="J65" s="23"/>
    </row>
    <row r="66" spans="1:10" ht="12.75">
      <c r="A66" s="2"/>
      <c r="B66" s="2" t="s">
        <v>299</v>
      </c>
      <c r="C66" s="12"/>
      <c r="D66" s="12"/>
      <c r="E66" s="9"/>
      <c r="F66" s="50"/>
      <c r="G66" s="9"/>
      <c r="H66" s="9"/>
      <c r="I66" s="9"/>
      <c r="J66" s="23"/>
    </row>
    <row r="67" spans="1:10" ht="12.75">
      <c r="A67" s="2"/>
      <c r="B67" s="2"/>
      <c r="C67" s="12"/>
      <c r="D67" s="12"/>
      <c r="E67" s="9"/>
      <c r="F67" s="50"/>
      <c r="G67" s="9"/>
      <c r="H67" s="9"/>
      <c r="I67" s="9"/>
      <c r="J67" s="23"/>
    </row>
    <row r="68" spans="1:10" ht="12.75">
      <c r="A68" s="2"/>
      <c r="B68" s="2" t="s">
        <v>134</v>
      </c>
      <c r="C68" s="12"/>
      <c r="D68" s="12"/>
      <c r="E68" s="9"/>
      <c r="F68" s="50"/>
      <c r="G68" s="9"/>
      <c r="H68" s="9"/>
      <c r="I68" s="9"/>
      <c r="J68" s="23"/>
    </row>
    <row r="69" spans="1:10" ht="15.75" customHeight="1">
      <c r="A69" s="2"/>
      <c r="B69" s="2" t="s">
        <v>135</v>
      </c>
      <c r="C69" s="12"/>
      <c r="D69" s="12"/>
      <c r="E69" s="9"/>
      <c r="F69" s="50"/>
      <c r="G69" s="9"/>
      <c r="H69" s="9"/>
      <c r="I69" s="9"/>
      <c r="J69" s="23"/>
    </row>
    <row r="70" spans="1:10" ht="12.75">
      <c r="A70" s="2"/>
      <c r="B70" s="2" t="s">
        <v>136</v>
      </c>
      <c r="C70" s="12"/>
      <c r="D70" s="12"/>
      <c r="E70" s="9"/>
      <c r="F70" s="50"/>
      <c r="G70" s="9"/>
      <c r="H70" s="9"/>
      <c r="I70" s="9"/>
      <c r="J70" s="23"/>
    </row>
    <row r="71" spans="1:10" ht="12.75">
      <c r="A71" s="2"/>
      <c r="B71" s="2"/>
      <c r="C71" s="2"/>
      <c r="D71" s="2"/>
      <c r="E71" s="8"/>
      <c r="F71" s="47"/>
      <c r="G71" s="48"/>
      <c r="H71" s="17"/>
      <c r="I71" s="9"/>
      <c r="J71" s="23"/>
    </row>
    <row r="72" spans="1:10" ht="13.5" customHeight="1">
      <c r="A72" s="46" t="s">
        <v>137</v>
      </c>
      <c r="B72" s="3" t="s">
        <v>138</v>
      </c>
      <c r="C72" s="12"/>
      <c r="D72" s="2"/>
      <c r="E72" s="8"/>
      <c r="F72" s="47"/>
      <c r="G72" s="48"/>
      <c r="H72" s="17"/>
      <c r="I72" s="9"/>
      <c r="J72" s="23"/>
    </row>
    <row r="73" spans="1:10" ht="13.5" customHeight="1">
      <c r="A73" s="46"/>
      <c r="B73" s="3" t="s">
        <v>270</v>
      </c>
      <c r="C73" s="12"/>
      <c r="D73" s="2"/>
      <c r="E73" s="8"/>
      <c r="F73" s="47"/>
      <c r="G73" s="48"/>
      <c r="H73" s="17"/>
      <c r="I73" s="9"/>
      <c r="J73" s="23"/>
    </row>
    <row r="74" spans="1:10" ht="13.5" customHeight="1">
      <c r="A74" s="46"/>
      <c r="B74" s="3" t="s">
        <v>271</v>
      </c>
      <c r="C74" s="12"/>
      <c r="D74" s="2"/>
      <c r="E74" s="8"/>
      <c r="F74" s="47"/>
      <c r="G74" s="48"/>
      <c r="H74" s="17"/>
      <c r="I74" s="9"/>
      <c r="J74" s="23"/>
    </row>
    <row r="75" spans="1:10" ht="13.5" customHeight="1">
      <c r="A75" s="46"/>
      <c r="B75" s="3"/>
      <c r="C75" s="12"/>
      <c r="D75" s="2"/>
      <c r="E75" s="8"/>
      <c r="F75" s="47"/>
      <c r="G75" s="48"/>
      <c r="H75" s="17"/>
      <c r="I75" s="9"/>
      <c r="J75" s="23"/>
    </row>
    <row r="76" spans="1:10" ht="12.75">
      <c r="A76" s="2"/>
      <c r="B76" s="3" t="s">
        <v>272</v>
      </c>
      <c r="C76" s="2"/>
      <c r="D76" s="2"/>
      <c r="E76" s="2"/>
      <c r="F76" s="2"/>
      <c r="G76" s="2"/>
      <c r="H76" s="2"/>
      <c r="I76" s="2"/>
      <c r="J76" s="23"/>
    </row>
    <row r="77" spans="1:10" ht="13.5" customHeight="1">
      <c r="A77" s="46"/>
      <c r="B77" s="3" t="s">
        <v>283</v>
      </c>
      <c r="C77" s="12"/>
      <c r="D77" s="2"/>
      <c r="E77" s="8"/>
      <c r="F77" s="47"/>
      <c r="G77" s="48"/>
      <c r="H77" s="17"/>
      <c r="I77" s="9"/>
      <c r="J77" s="23"/>
    </row>
    <row r="78" spans="1:10" ht="13.5" customHeight="1">
      <c r="A78" s="46"/>
      <c r="B78" s="2" t="s">
        <v>273</v>
      </c>
      <c r="C78" s="12"/>
      <c r="D78" s="2"/>
      <c r="E78" s="8"/>
      <c r="F78" s="47"/>
      <c r="G78" s="48"/>
      <c r="H78" s="17"/>
      <c r="I78" s="9"/>
      <c r="J78" s="23"/>
    </row>
    <row r="79" spans="1:10" ht="12.75">
      <c r="A79" s="2"/>
      <c r="B79" s="2"/>
      <c r="C79" s="2"/>
      <c r="D79" s="2"/>
      <c r="E79" s="2"/>
      <c r="F79" s="53"/>
      <c r="G79" s="2"/>
      <c r="H79" s="2"/>
      <c r="I79" s="2"/>
      <c r="J79" s="23"/>
    </row>
    <row r="80" spans="1:10" ht="13.5" customHeight="1">
      <c r="A80" s="46" t="s">
        <v>139</v>
      </c>
      <c r="B80" s="3" t="s">
        <v>140</v>
      </c>
      <c r="C80" s="12"/>
      <c r="D80" s="12"/>
      <c r="E80" s="9"/>
      <c r="F80" s="50"/>
      <c r="G80" s="9"/>
      <c r="H80" s="9"/>
      <c r="I80" s="9"/>
      <c r="J80" s="23"/>
    </row>
    <row r="81" spans="1:10" ht="13.5" customHeight="1">
      <c r="A81" s="46"/>
      <c r="B81" s="3"/>
      <c r="C81" s="12"/>
      <c r="D81" s="12"/>
      <c r="E81" s="9"/>
      <c r="F81" s="50"/>
      <c r="G81" s="9"/>
      <c r="H81" s="9"/>
      <c r="I81" s="9"/>
      <c r="J81" s="23"/>
    </row>
    <row r="82" spans="1:10" ht="13.5" customHeight="1">
      <c r="A82" s="46"/>
      <c r="B82" s="3" t="s">
        <v>141</v>
      </c>
      <c r="C82" s="12"/>
      <c r="D82" s="12"/>
      <c r="E82" s="9"/>
      <c r="F82" s="50"/>
      <c r="G82" s="9"/>
      <c r="H82" s="9"/>
      <c r="I82" s="9"/>
      <c r="J82" s="23"/>
    </row>
    <row r="83" spans="1:10" ht="13.5" customHeight="1">
      <c r="A83" s="46"/>
      <c r="B83" s="2" t="s">
        <v>142</v>
      </c>
      <c r="C83" s="12"/>
      <c r="D83" s="12"/>
      <c r="E83" s="9"/>
      <c r="F83" s="50"/>
      <c r="G83" s="9"/>
      <c r="H83" s="9"/>
      <c r="I83" s="9"/>
      <c r="J83" s="23"/>
    </row>
    <row r="84" spans="1:10" s="55" customFormat="1" ht="13.5" customHeight="1">
      <c r="A84" s="16"/>
      <c r="B84" s="2" t="s">
        <v>143</v>
      </c>
      <c r="C84" s="54"/>
      <c r="D84" s="54"/>
      <c r="E84" s="9"/>
      <c r="F84" s="50"/>
      <c r="G84" s="9"/>
      <c r="H84" s="9"/>
      <c r="I84" s="9"/>
      <c r="J84" s="23"/>
    </row>
    <row r="85" spans="1:10" s="55" customFormat="1" ht="13.5" customHeight="1">
      <c r="A85" s="16"/>
      <c r="B85" s="2" t="s">
        <v>284</v>
      </c>
      <c r="C85" s="54"/>
      <c r="D85" s="54"/>
      <c r="E85" s="9"/>
      <c r="F85" s="50"/>
      <c r="G85" s="9"/>
      <c r="H85" s="9"/>
      <c r="I85" s="9"/>
      <c r="J85" s="23"/>
    </row>
    <row r="86" spans="1:10" s="55" customFormat="1" ht="13.5" customHeight="1">
      <c r="A86" s="16"/>
      <c r="B86" s="2" t="s">
        <v>144</v>
      </c>
      <c r="C86" s="54"/>
      <c r="D86" s="54"/>
      <c r="E86" s="9"/>
      <c r="F86" s="50"/>
      <c r="G86" s="9"/>
      <c r="H86" s="9"/>
      <c r="I86" s="9"/>
      <c r="J86" s="23"/>
    </row>
    <row r="87" spans="1:10" ht="13.5" customHeight="1">
      <c r="A87" s="2"/>
      <c r="B87" s="2"/>
      <c r="C87" s="12"/>
      <c r="D87" s="12"/>
      <c r="E87" s="9"/>
      <c r="F87" s="50"/>
      <c r="G87" s="9"/>
      <c r="H87" s="9"/>
      <c r="I87" s="9"/>
      <c r="J87" s="23"/>
    </row>
    <row r="88" spans="1:10" ht="12.75">
      <c r="A88" s="46" t="s">
        <v>145</v>
      </c>
      <c r="B88" s="3" t="s">
        <v>146</v>
      </c>
      <c r="C88" s="2"/>
      <c r="D88" s="2"/>
      <c r="E88" s="8"/>
      <c r="F88" s="47"/>
      <c r="G88" s="48"/>
      <c r="H88" s="17"/>
      <c r="I88" s="9"/>
      <c r="J88" s="23"/>
    </row>
    <row r="89" spans="1:10" ht="12.75">
      <c r="A89" s="2"/>
      <c r="B89" s="2" t="s">
        <v>147</v>
      </c>
      <c r="C89" s="2"/>
      <c r="D89" s="2"/>
      <c r="E89" s="8"/>
      <c r="F89" s="47"/>
      <c r="G89" s="48"/>
      <c r="H89" s="17"/>
      <c r="I89" s="9"/>
      <c r="J89" s="23"/>
    </row>
    <row r="90" spans="1:10" ht="12.75">
      <c r="A90" s="2"/>
      <c r="B90" s="2" t="s">
        <v>148</v>
      </c>
      <c r="C90" s="2"/>
      <c r="D90" s="2"/>
      <c r="E90" s="8"/>
      <c r="F90" s="47"/>
      <c r="G90" s="48"/>
      <c r="H90" s="17"/>
      <c r="I90" s="9"/>
      <c r="J90" s="23"/>
    </row>
    <row r="91" spans="1:10" ht="12.75">
      <c r="A91" s="2"/>
      <c r="B91" s="2"/>
      <c r="C91" s="2"/>
      <c r="D91" s="2"/>
      <c r="E91" s="8"/>
      <c r="F91" s="47"/>
      <c r="G91" s="48"/>
      <c r="H91" s="17"/>
      <c r="I91" s="9"/>
      <c r="J91" s="23"/>
    </row>
    <row r="92" spans="1:10" ht="12.75">
      <c r="A92" s="46" t="s">
        <v>149</v>
      </c>
      <c r="B92" s="3" t="s">
        <v>150</v>
      </c>
      <c r="C92" s="12"/>
      <c r="D92" s="12"/>
      <c r="E92" s="9"/>
      <c r="F92" s="50"/>
      <c r="G92" s="9"/>
      <c r="H92" s="9"/>
      <c r="I92" s="9"/>
      <c r="J92" s="23"/>
    </row>
    <row r="93" spans="1:10" ht="12.75">
      <c r="A93" s="2"/>
      <c r="B93" s="2" t="s">
        <v>151</v>
      </c>
      <c r="C93" s="12"/>
      <c r="D93" s="12"/>
      <c r="E93" s="9"/>
      <c r="F93" s="50"/>
      <c r="G93" s="9"/>
      <c r="H93" s="9"/>
      <c r="I93" s="9"/>
      <c r="J93" s="23"/>
    </row>
    <row r="95" spans="1:10" ht="12.75">
      <c r="A95" s="46" t="s">
        <v>152</v>
      </c>
      <c r="B95" s="3" t="s">
        <v>153</v>
      </c>
      <c r="C95" s="2"/>
      <c r="D95" s="2"/>
      <c r="E95" s="8"/>
      <c r="F95" s="47"/>
      <c r="G95" s="48"/>
      <c r="H95" s="17"/>
      <c r="I95" s="9"/>
      <c r="J95" s="23"/>
    </row>
    <row r="96" spans="1:10" ht="12.75">
      <c r="A96" s="2"/>
      <c r="B96" s="2" t="s">
        <v>274</v>
      </c>
      <c r="C96" s="2"/>
      <c r="D96" s="2"/>
      <c r="E96" s="8"/>
      <c r="F96" s="47"/>
      <c r="G96" s="48"/>
      <c r="H96" s="17"/>
      <c r="I96" s="9"/>
      <c r="J96" s="23"/>
    </row>
    <row r="97" spans="1:10" ht="12.75">
      <c r="A97" s="2"/>
      <c r="B97" s="2"/>
      <c r="C97" s="2"/>
      <c r="D97" s="2"/>
      <c r="E97" s="8"/>
      <c r="F97" s="47"/>
      <c r="G97" s="48"/>
      <c r="H97" s="17"/>
      <c r="I97" s="9"/>
      <c r="J97" s="23"/>
    </row>
    <row r="98" spans="1:10" ht="12.75">
      <c r="A98" s="46" t="s">
        <v>154</v>
      </c>
      <c r="B98" s="3" t="s">
        <v>155</v>
      </c>
      <c r="C98" s="12"/>
      <c r="D98" s="12"/>
      <c r="E98" s="9"/>
      <c r="F98" s="50"/>
      <c r="G98" s="9"/>
      <c r="H98" s="9"/>
      <c r="I98" s="9"/>
      <c r="J98" s="23"/>
    </row>
    <row r="99" spans="1:10" ht="12.75">
      <c r="A99" s="2"/>
      <c r="B99" s="2" t="s">
        <v>275</v>
      </c>
      <c r="C99" s="12"/>
      <c r="D99" s="12"/>
      <c r="E99" s="9"/>
      <c r="F99" s="50"/>
      <c r="G99" s="9"/>
      <c r="H99" s="9"/>
      <c r="I99" s="9"/>
      <c r="J99" s="23"/>
    </row>
    <row r="100" spans="1:10" ht="12.75">
      <c r="A100" s="2"/>
      <c r="B100" s="2" t="s">
        <v>156</v>
      </c>
      <c r="C100" s="12"/>
      <c r="D100" s="12"/>
      <c r="E100" s="9"/>
      <c r="F100" s="50"/>
      <c r="G100" s="9"/>
      <c r="H100" s="9"/>
      <c r="I100" s="9"/>
      <c r="J100" s="23"/>
    </row>
    <row r="101" spans="1:10" ht="12.75">
      <c r="A101" s="2"/>
      <c r="B101" s="2"/>
      <c r="C101" s="12"/>
      <c r="D101" s="12"/>
      <c r="E101" s="9"/>
      <c r="F101" s="50"/>
      <c r="G101" s="9"/>
      <c r="H101" s="9"/>
      <c r="I101" s="9"/>
      <c r="J101" s="23"/>
    </row>
    <row r="102" spans="1:10" ht="12.75">
      <c r="A102" s="2"/>
      <c r="B102" s="2"/>
      <c r="C102" s="12"/>
      <c r="D102" s="12"/>
      <c r="E102" s="9"/>
      <c r="F102" s="50"/>
      <c r="G102" s="9"/>
      <c r="H102" s="9"/>
      <c r="I102" s="9"/>
      <c r="J102" s="23"/>
    </row>
    <row r="103" spans="1:10" ht="12.75">
      <c r="A103" s="2"/>
      <c r="B103" s="2"/>
      <c r="C103" s="12"/>
      <c r="D103" s="12"/>
      <c r="E103" s="9"/>
      <c r="F103" s="50"/>
      <c r="G103" s="9"/>
      <c r="H103" s="9"/>
      <c r="I103" s="9"/>
      <c r="J103" s="23"/>
    </row>
    <row r="104" spans="1:10" ht="12.75">
      <c r="A104" s="2"/>
      <c r="B104" s="2"/>
      <c r="C104" s="12"/>
      <c r="D104" s="12"/>
      <c r="E104" s="9"/>
      <c r="F104" s="50"/>
      <c r="G104" s="9"/>
      <c r="H104" s="9"/>
      <c r="I104" s="9"/>
      <c r="J104" s="23"/>
    </row>
    <row r="105" spans="1:10" ht="12.75">
      <c r="A105" s="2"/>
      <c r="B105" s="2"/>
      <c r="C105" s="12"/>
      <c r="D105" s="12"/>
      <c r="E105" s="9"/>
      <c r="F105" s="50"/>
      <c r="G105" s="9"/>
      <c r="H105" s="9"/>
      <c r="I105" s="9"/>
      <c r="J105" s="23"/>
    </row>
    <row r="106" spans="1:10" ht="12.75">
      <c r="A106" s="2"/>
      <c r="B106" s="2"/>
      <c r="C106" s="12"/>
      <c r="D106" s="12"/>
      <c r="E106" s="9"/>
      <c r="F106" s="50"/>
      <c r="G106" s="9"/>
      <c r="H106" s="9"/>
      <c r="I106" s="9"/>
      <c r="J106" s="23"/>
    </row>
    <row r="107" spans="1:10" ht="12.75">
      <c r="A107" s="2"/>
      <c r="B107" s="2"/>
      <c r="C107" s="12"/>
      <c r="D107" s="12"/>
      <c r="E107" s="9"/>
      <c r="F107" s="50"/>
      <c r="G107" s="9"/>
      <c r="H107" s="9"/>
      <c r="I107" s="9"/>
      <c r="J107" s="23"/>
    </row>
    <row r="108" spans="1:10" ht="12.75">
      <c r="A108" s="2"/>
      <c r="B108" s="2"/>
      <c r="C108" s="12"/>
      <c r="D108" s="12"/>
      <c r="E108" s="9"/>
      <c r="F108" s="50"/>
      <c r="G108" s="9"/>
      <c r="H108" s="9"/>
      <c r="I108" s="9"/>
      <c r="J108" s="23"/>
    </row>
    <row r="109" spans="1:10" ht="12.75">
      <c r="A109" s="2"/>
      <c r="B109" s="2"/>
      <c r="C109" s="12"/>
      <c r="D109" s="12"/>
      <c r="E109" s="9"/>
      <c r="F109" s="50"/>
      <c r="G109" s="9"/>
      <c r="H109" s="9"/>
      <c r="I109" s="9"/>
      <c r="J109" s="23"/>
    </row>
    <row r="110" spans="1:10" ht="12.75">
      <c r="A110" s="2"/>
      <c r="B110" s="2"/>
      <c r="C110" s="12"/>
      <c r="D110" s="12"/>
      <c r="E110" s="9"/>
      <c r="F110" s="50"/>
      <c r="G110" s="9"/>
      <c r="H110" s="9"/>
      <c r="I110" s="9"/>
      <c r="J110" s="23"/>
    </row>
    <row r="111" spans="1:10" ht="12.75">
      <c r="A111" s="2"/>
      <c r="B111" s="2"/>
      <c r="C111" s="12"/>
      <c r="D111" s="12"/>
      <c r="E111" s="9"/>
      <c r="F111" s="50"/>
      <c r="G111" s="9"/>
      <c r="H111" s="9"/>
      <c r="I111" s="9"/>
      <c r="J111" s="23"/>
    </row>
    <row r="112" spans="1:10" ht="12.75">
      <c r="A112" s="46" t="s">
        <v>157</v>
      </c>
      <c r="B112" s="3" t="s">
        <v>158</v>
      </c>
      <c r="C112" s="12"/>
      <c r="D112" s="12"/>
      <c r="E112" s="9"/>
      <c r="F112" s="50"/>
      <c r="G112" s="9"/>
      <c r="H112" s="9"/>
      <c r="I112" s="9"/>
      <c r="J112" s="23"/>
    </row>
    <row r="113" spans="1:10" ht="12.75">
      <c r="A113" s="2"/>
      <c r="B113" s="2"/>
      <c r="C113" s="12"/>
      <c r="D113" s="12"/>
      <c r="E113" s="9"/>
      <c r="F113" s="50"/>
      <c r="G113" s="56">
        <v>38260</v>
      </c>
      <c r="H113" s="9"/>
      <c r="I113" s="9"/>
      <c r="J113" s="23"/>
    </row>
    <row r="114" spans="1:10" ht="12.75">
      <c r="A114" s="2"/>
      <c r="B114" s="2"/>
      <c r="C114" s="12"/>
      <c r="D114" s="12"/>
      <c r="E114" s="9"/>
      <c r="F114" s="50"/>
      <c r="G114" s="57" t="s">
        <v>11</v>
      </c>
      <c r="H114" s="9"/>
      <c r="I114" s="9"/>
      <c r="J114" s="23"/>
    </row>
    <row r="115" spans="1:10" ht="12.75">
      <c r="A115" s="2"/>
      <c r="B115" s="2" t="s">
        <v>159</v>
      </c>
      <c r="C115" s="12"/>
      <c r="D115" s="12"/>
      <c r="E115" s="9"/>
      <c r="F115" s="50"/>
      <c r="G115" s="57"/>
      <c r="H115" s="9"/>
      <c r="I115" s="9"/>
      <c r="J115" s="23"/>
    </row>
    <row r="116" spans="1:10" ht="12.75">
      <c r="A116" s="2"/>
      <c r="B116" s="2"/>
      <c r="C116" s="2" t="s">
        <v>160</v>
      </c>
      <c r="D116" s="12"/>
      <c r="E116" s="9"/>
      <c r="F116" s="50"/>
      <c r="G116" s="57"/>
      <c r="H116" s="9"/>
      <c r="I116" s="9"/>
      <c r="J116" s="23"/>
    </row>
    <row r="117" spans="1:10" ht="13.5" thickBot="1">
      <c r="A117" s="2"/>
      <c r="B117" s="2"/>
      <c r="C117" s="2" t="s">
        <v>161</v>
      </c>
      <c r="D117" s="12"/>
      <c r="E117" s="9"/>
      <c r="F117" s="50"/>
      <c r="G117" s="81">
        <v>2441</v>
      </c>
      <c r="H117" s="9"/>
      <c r="I117" s="9"/>
      <c r="J117" s="23"/>
    </row>
    <row r="118" spans="1:10" ht="13.5" thickTop="1">
      <c r="A118" s="2"/>
      <c r="B118" s="2"/>
      <c r="C118" s="2"/>
      <c r="D118" s="12"/>
      <c r="E118" s="9"/>
      <c r="F118" s="50"/>
      <c r="G118" s="9"/>
      <c r="H118" s="9"/>
      <c r="I118" s="9"/>
      <c r="J118" s="23"/>
    </row>
    <row r="119" spans="1:10" ht="12.75">
      <c r="A119" s="2"/>
      <c r="B119" s="2" t="s">
        <v>162</v>
      </c>
      <c r="C119" s="2"/>
      <c r="D119" s="2"/>
      <c r="E119" s="2"/>
      <c r="F119" s="50"/>
      <c r="G119" s="9"/>
      <c r="H119" s="9"/>
      <c r="I119" s="9"/>
      <c r="J119" s="23"/>
    </row>
    <row r="120" spans="1:10" ht="12.75">
      <c r="A120" s="2"/>
      <c r="B120" s="2"/>
      <c r="C120" s="2" t="s">
        <v>163</v>
      </c>
      <c r="D120" s="2"/>
      <c r="E120" s="2"/>
      <c r="F120" s="50"/>
      <c r="G120" s="9"/>
      <c r="H120" s="9"/>
      <c r="I120" s="9"/>
      <c r="J120" s="23"/>
    </row>
    <row r="121" spans="1:10" ht="12.75">
      <c r="A121" s="2"/>
      <c r="B121" s="2"/>
      <c r="C121" s="2"/>
      <c r="D121" s="2"/>
      <c r="E121" s="2"/>
      <c r="F121" s="50"/>
      <c r="G121" s="9"/>
      <c r="H121" s="9"/>
      <c r="I121" s="9"/>
      <c r="J121" s="23"/>
    </row>
    <row r="122" spans="1:10" ht="12.75">
      <c r="A122" s="2"/>
      <c r="B122" s="2"/>
      <c r="C122" s="2"/>
      <c r="D122" s="2"/>
      <c r="E122" s="2"/>
      <c r="F122" s="50"/>
      <c r="G122" s="56">
        <v>38260</v>
      </c>
      <c r="H122" s="9"/>
      <c r="I122" s="9"/>
      <c r="J122" s="23"/>
    </row>
    <row r="123" spans="1:10" ht="12.75">
      <c r="A123" s="2"/>
      <c r="B123" s="2"/>
      <c r="C123" s="2"/>
      <c r="D123" s="57"/>
      <c r="E123" s="2"/>
      <c r="F123" s="50"/>
      <c r="G123" s="57" t="s">
        <v>11</v>
      </c>
      <c r="H123" s="9"/>
      <c r="I123" s="9"/>
      <c r="J123" s="23"/>
    </row>
    <row r="124" spans="1:10" ht="12.75">
      <c r="A124" s="2"/>
      <c r="B124" s="2"/>
      <c r="C124" s="2" t="s">
        <v>164</v>
      </c>
      <c r="D124" s="16"/>
      <c r="E124" s="2"/>
      <c r="F124" s="50"/>
      <c r="G124" s="16">
        <v>719</v>
      </c>
      <c r="H124" s="9"/>
      <c r="I124" s="9"/>
      <c r="J124" s="23"/>
    </row>
    <row r="125" spans="1:10" ht="12.75">
      <c r="A125" s="2"/>
      <c r="B125" s="2"/>
      <c r="C125" s="2" t="s">
        <v>165</v>
      </c>
      <c r="D125" s="16"/>
      <c r="E125" s="2"/>
      <c r="F125" s="50"/>
      <c r="G125" s="16">
        <v>719</v>
      </c>
      <c r="H125" s="9"/>
      <c r="I125" s="9"/>
      <c r="J125" s="23"/>
    </row>
    <row r="126" spans="1:10" ht="12.75">
      <c r="A126" s="2"/>
      <c r="B126" s="2"/>
      <c r="C126" s="2" t="s">
        <v>166</v>
      </c>
      <c r="D126" s="58"/>
      <c r="E126" s="2"/>
      <c r="F126" s="50"/>
      <c r="G126" s="58">
        <v>7073</v>
      </c>
      <c r="H126" s="9"/>
      <c r="I126" s="9"/>
      <c r="J126" s="23"/>
    </row>
    <row r="127" spans="1:10" ht="12.75">
      <c r="A127" s="2"/>
      <c r="B127" s="2"/>
      <c r="C127" s="2"/>
      <c r="D127" s="58"/>
      <c r="E127" s="2"/>
      <c r="F127" s="50"/>
      <c r="G127" s="58"/>
      <c r="H127" s="9"/>
      <c r="I127" s="9"/>
      <c r="J127" s="23"/>
    </row>
    <row r="128" spans="1:10" ht="12.75">
      <c r="A128" s="46" t="s">
        <v>320</v>
      </c>
      <c r="B128" s="3" t="s">
        <v>321</v>
      </c>
      <c r="C128" s="2"/>
      <c r="D128" s="58"/>
      <c r="E128" s="2"/>
      <c r="F128" s="50"/>
      <c r="G128" s="58"/>
      <c r="H128" s="9"/>
      <c r="I128" s="9"/>
      <c r="J128" s="23"/>
    </row>
    <row r="129" spans="1:10" ht="12.75">
      <c r="A129" s="2"/>
      <c r="B129" s="2"/>
      <c r="C129" s="2"/>
      <c r="D129" s="58"/>
      <c r="E129" s="2"/>
      <c r="F129" s="50"/>
      <c r="G129" s="58"/>
      <c r="H129" s="9"/>
      <c r="I129" s="9"/>
      <c r="J129" s="23"/>
    </row>
    <row r="130" spans="1:10" ht="12.75">
      <c r="A130" s="2"/>
      <c r="B130" s="2"/>
      <c r="C130" s="2"/>
      <c r="D130" s="58"/>
      <c r="E130" s="2"/>
      <c r="F130" s="50"/>
      <c r="G130" s="109">
        <v>38260</v>
      </c>
      <c r="H130" s="109">
        <v>38077</v>
      </c>
      <c r="J130" s="23"/>
    </row>
    <row r="131" spans="1:10" ht="12.75">
      <c r="A131" s="2"/>
      <c r="B131" s="2"/>
      <c r="C131" s="2"/>
      <c r="D131" s="58"/>
      <c r="E131" s="2"/>
      <c r="F131" s="50"/>
      <c r="G131" s="58"/>
      <c r="H131" s="9"/>
      <c r="I131" s="9"/>
      <c r="J131" s="23"/>
    </row>
    <row r="132" spans="1:10" ht="12.75">
      <c r="A132" s="2"/>
      <c r="B132" s="2" t="s">
        <v>324</v>
      </c>
      <c r="C132" s="2"/>
      <c r="D132" s="58"/>
      <c r="E132" s="2"/>
      <c r="F132" s="50"/>
      <c r="G132" s="58">
        <f>'Balance Sheet'!I43</f>
        <v>143010</v>
      </c>
      <c r="H132" s="9">
        <f>'Balance Sheet'!M43</f>
        <v>136848</v>
      </c>
      <c r="I132" s="9"/>
      <c r="J132" s="23"/>
    </row>
    <row r="133" spans="1:10" ht="12.75">
      <c r="A133" s="2"/>
      <c r="B133" s="2"/>
      <c r="C133" s="2"/>
      <c r="D133" s="58"/>
      <c r="E133" s="2"/>
      <c r="F133" s="50"/>
      <c r="G133" s="58"/>
      <c r="H133" s="9"/>
      <c r="I133" s="9"/>
      <c r="J133" s="23"/>
    </row>
    <row r="134" spans="1:10" ht="12.75">
      <c r="A134" s="2"/>
      <c r="B134" s="2" t="s">
        <v>325</v>
      </c>
      <c r="C134" s="2"/>
      <c r="D134" s="58"/>
      <c r="E134" s="2"/>
      <c r="F134" s="50"/>
      <c r="G134" s="58">
        <f>'Balance Sheet'!F40</f>
        <v>70313</v>
      </c>
      <c r="H134" s="9">
        <f>'Balance Sheet'!J40</f>
        <v>69963</v>
      </c>
      <c r="I134" s="9"/>
      <c r="J134" s="23"/>
    </row>
    <row r="135" spans="1:10" ht="12.75">
      <c r="A135" s="2"/>
      <c r="B135" s="2"/>
      <c r="C135" s="2"/>
      <c r="D135" s="58"/>
      <c r="E135" s="2"/>
      <c r="F135" s="50"/>
      <c r="G135" s="58"/>
      <c r="H135" s="9"/>
      <c r="I135" s="9"/>
      <c r="J135" s="23"/>
    </row>
    <row r="136" spans="1:10" ht="12.75">
      <c r="A136" s="2"/>
      <c r="B136" s="2" t="s">
        <v>326</v>
      </c>
      <c r="C136" s="2"/>
      <c r="D136" s="58"/>
      <c r="E136" s="2"/>
      <c r="F136" s="50"/>
      <c r="G136" s="9">
        <v>-596</v>
      </c>
      <c r="H136" s="9">
        <v>-596</v>
      </c>
      <c r="I136" s="9"/>
      <c r="J136" s="23"/>
    </row>
    <row r="137" spans="1:10" ht="13.5" thickBot="1">
      <c r="A137" s="2"/>
      <c r="B137" s="2"/>
      <c r="C137" s="2"/>
      <c r="D137" s="58"/>
      <c r="E137" s="2"/>
      <c r="F137" s="50"/>
      <c r="G137" s="110">
        <f>G134+G136</f>
        <v>69717</v>
      </c>
      <c r="H137" s="111">
        <f>H134+H136</f>
        <v>69367</v>
      </c>
      <c r="I137" s="9"/>
      <c r="J137" s="23"/>
    </row>
    <row r="138" spans="1:10" ht="13.5" thickTop="1">
      <c r="A138" s="2"/>
      <c r="B138" s="2"/>
      <c r="C138" s="2"/>
      <c r="D138" s="58"/>
      <c r="E138" s="2"/>
      <c r="F138" s="50"/>
      <c r="G138" s="58"/>
      <c r="H138" s="9"/>
      <c r="I138" s="9"/>
      <c r="J138" s="23"/>
    </row>
    <row r="139" spans="1:10" ht="12.75">
      <c r="A139" s="2"/>
      <c r="B139" s="2" t="s">
        <v>321</v>
      </c>
      <c r="C139" s="2"/>
      <c r="D139" s="58"/>
      <c r="E139" s="2"/>
      <c r="F139" s="50"/>
      <c r="G139" s="112">
        <f>G132/G137*100</f>
        <v>205.12930849003828</v>
      </c>
      <c r="H139" s="112">
        <f>H132/H137*100</f>
        <v>197.28112791384953</v>
      </c>
      <c r="I139" s="9"/>
      <c r="J139" s="23"/>
    </row>
    <row r="140" spans="1:10" ht="12.75">
      <c r="A140" s="2"/>
      <c r="B140" s="2"/>
      <c r="C140" s="2"/>
      <c r="D140" s="58"/>
      <c r="E140" s="2"/>
      <c r="F140" s="50"/>
      <c r="G140" s="112"/>
      <c r="H140" s="112"/>
      <c r="I140" s="9"/>
      <c r="J140" s="23"/>
    </row>
    <row r="141" spans="1:10" ht="12.75">
      <c r="A141" s="2"/>
      <c r="B141" s="2"/>
      <c r="C141" s="12"/>
      <c r="D141" s="12"/>
      <c r="E141" s="9"/>
      <c r="F141" s="50"/>
      <c r="G141" s="9"/>
      <c r="H141" s="9"/>
      <c r="I141" s="9"/>
      <c r="J141" s="23"/>
    </row>
    <row r="142" spans="1:10" ht="12.75" hidden="1">
      <c r="A142" s="2"/>
      <c r="B142" s="2"/>
      <c r="C142" s="12"/>
      <c r="D142" s="12"/>
      <c r="E142" s="9"/>
      <c r="F142" s="50"/>
      <c r="G142" s="9"/>
      <c r="H142" s="9"/>
      <c r="I142" s="9"/>
      <c r="J142" s="23"/>
    </row>
    <row r="143" spans="1:10" ht="12.75" hidden="1">
      <c r="A143" s="2"/>
      <c r="B143" s="2"/>
      <c r="C143" s="12"/>
      <c r="D143" s="12"/>
      <c r="E143" s="9"/>
      <c r="F143" s="50"/>
      <c r="G143" s="9"/>
      <c r="H143" s="9"/>
      <c r="I143" s="9"/>
      <c r="J143" s="23"/>
    </row>
    <row r="144" spans="1:10" ht="12.75" hidden="1">
      <c r="A144" s="2"/>
      <c r="B144" s="2"/>
      <c r="C144" s="12"/>
      <c r="D144" s="12"/>
      <c r="E144" s="9"/>
      <c r="F144" s="50"/>
      <c r="G144" s="9"/>
      <c r="H144" s="9"/>
      <c r="I144" s="9"/>
      <c r="J144" s="23"/>
    </row>
    <row r="145" spans="1:10" ht="12.75">
      <c r="A145" s="46" t="s">
        <v>167</v>
      </c>
      <c r="B145" s="3" t="s">
        <v>251</v>
      </c>
      <c r="C145" s="12"/>
      <c r="D145" s="12"/>
      <c r="E145" s="9"/>
      <c r="F145" s="50"/>
      <c r="G145" s="9"/>
      <c r="H145" s="9"/>
      <c r="I145" s="9"/>
      <c r="J145" s="23"/>
    </row>
    <row r="146" spans="1:10" ht="12.75">
      <c r="A146" s="2"/>
      <c r="B146" s="2"/>
      <c r="C146" s="12"/>
      <c r="D146" s="12"/>
      <c r="E146" s="9"/>
      <c r="F146" s="50"/>
      <c r="G146" s="9"/>
      <c r="H146" s="9"/>
      <c r="I146" s="9"/>
      <c r="J146" s="23"/>
    </row>
    <row r="147" spans="1:10" ht="12.75">
      <c r="A147" s="46" t="s">
        <v>168</v>
      </c>
      <c r="B147" s="3" t="s">
        <v>169</v>
      </c>
      <c r="C147" s="12"/>
      <c r="D147" s="12"/>
      <c r="E147" s="9"/>
      <c r="F147" s="50"/>
      <c r="G147" s="9"/>
      <c r="H147" s="9"/>
      <c r="I147" s="9"/>
      <c r="J147" s="23"/>
    </row>
    <row r="148" spans="1:10" s="100" customFormat="1" ht="12.75">
      <c r="A148" s="94"/>
      <c r="B148" s="2" t="s">
        <v>314</v>
      </c>
      <c r="C148" s="54"/>
      <c r="D148" s="54"/>
      <c r="E148" s="9"/>
      <c r="F148" s="50"/>
      <c r="G148" s="9"/>
      <c r="H148" s="9"/>
      <c r="I148" s="9"/>
      <c r="J148" s="99"/>
    </row>
    <row r="149" spans="1:10" s="100" customFormat="1" ht="12.75">
      <c r="A149" s="94"/>
      <c r="B149" s="2" t="s">
        <v>315</v>
      </c>
      <c r="C149" s="54"/>
      <c r="D149" s="54"/>
      <c r="E149" s="9"/>
      <c r="F149" s="50"/>
      <c r="G149" s="9"/>
      <c r="H149" s="9"/>
      <c r="I149" s="9"/>
      <c r="J149" s="99"/>
    </row>
    <row r="150" spans="1:10" s="100" customFormat="1" ht="12.75">
      <c r="A150" s="94"/>
      <c r="B150" s="2"/>
      <c r="C150" s="54"/>
      <c r="D150" s="54"/>
      <c r="E150" s="9"/>
      <c r="F150" s="50"/>
      <c r="G150" s="9"/>
      <c r="H150" s="9"/>
      <c r="I150" s="9"/>
      <c r="J150" s="99"/>
    </row>
    <row r="151" spans="1:10" s="100" customFormat="1" ht="12.75">
      <c r="A151" s="94"/>
      <c r="B151" s="2" t="s">
        <v>316</v>
      </c>
      <c r="C151" s="54"/>
      <c r="D151" s="54"/>
      <c r="E151" s="9"/>
      <c r="F151" s="50"/>
      <c r="G151" s="9"/>
      <c r="H151" s="9"/>
      <c r="I151" s="9"/>
      <c r="J151" s="99"/>
    </row>
    <row r="152" spans="1:10" s="100" customFormat="1" ht="12.75">
      <c r="A152" s="94"/>
      <c r="B152" s="2" t="s">
        <v>327</v>
      </c>
      <c r="C152" s="54"/>
      <c r="D152" s="54"/>
      <c r="E152" s="9"/>
      <c r="F152" s="50"/>
      <c r="G152" s="9"/>
      <c r="H152" s="9"/>
      <c r="I152" s="9"/>
      <c r="J152" s="99"/>
    </row>
    <row r="153" spans="1:10" s="100" customFormat="1" ht="12.75">
      <c r="A153" s="94"/>
      <c r="B153" s="2" t="s">
        <v>329</v>
      </c>
      <c r="C153" s="54"/>
      <c r="D153" s="54"/>
      <c r="E153" s="9"/>
      <c r="F153" s="50"/>
      <c r="G153" s="9"/>
      <c r="H153" s="9"/>
      <c r="I153" s="9"/>
      <c r="J153" s="99"/>
    </row>
    <row r="154" spans="1:10" s="100" customFormat="1" ht="12.75">
      <c r="A154" s="94"/>
      <c r="B154" s="2" t="s">
        <v>328</v>
      </c>
      <c r="C154" s="54"/>
      <c r="D154" s="54"/>
      <c r="E154" s="9"/>
      <c r="F154" s="50"/>
      <c r="G154" s="9"/>
      <c r="H154" s="9"/>
      <c r="I154" s="9"/>
      <c r="J154" s="99"/>
    </row>
    <row r="155" spans="1:10" s="100" customFormat="1" ht="12.75">
      <c r="A155" s="94"/>
      <c r="B155" s="95"/>
      <c r="C155" s="96"/>
      <c r="D155" s="96"/>
      <c r="E155" s="97"/>
      <c r="F155" s="98"/>
      <c r="G155" s="97"/>
      <c r="H155" s="97"/>
      <c r="I155" s="97"/>
      <c r="J155" s="99"/>
    </row>
    <row r="156" spans="1:10" ht="12.75">
      <c r="A156" s="46" t="s">
        <v>170</v>
      </c>
      <c r="B156" s="3" t="s">
        <v>171</v>
      </c>
      <c r="C156" s="12"/>
      <c r="D156" s="12"/>
      <c r="E156" s="9"/>
      <c r="F156" s="50"/>
      <c r="G156" s="9"/>
      <c r="H156" s="9"/>
      <c r="I156" s="9"/>
      <c r="J156" s="23"/>
    </row>
    <row r="157" spans="1:10" s="100" customFormat="1" ht="12.75">
      <c r="A157" s="94"/>
      <c r="B157" s="2" t="s">
        <v>317</v>
      </c>
      <c r="C157" s="106"/>
      <c r="D157" s="106"/>
      <c r="E157" s="107"/>
      <c r="F157" s="108"/>
      <c r="G157" s="107"/>
      <c r="H157" s="107"/>
      <c r="I157" s="107"/>
      <c r="J157" s="99"/>
    </row>
    <row r="158" spans="1:10" s="100" customFormat="1" ht="12.75">
      <c r="A158" s="94"/>
      <c r="B158" s="95" t="s">
        <v>285</v>
      </c>
      <c r="C158" s="96"/>
      <c r="D158" s="96"/>
      <c r="E158" s="97"/>
      <c r="F158" s="98"/>
      <c r="G158" s="97"/>
      <c r="H158" s="97"/>
      <c r="I158" s="97"/>
      <c r="J158" s="99"/>
    </row>
    <row r="159" spans="1:10" ht="12.75">
      <c r="A159" s="46" t="s">
        <v>172</v>
      </c>
      <c r="B159" s="3" t="s">
        <v>173</v>
      </c>
      <c r="C159" s="2"/>
      <c r="D159" s="12"/>
      <c r="E159" s="9"/>
      <c r="F159" s="50"/>
      <c r="G159" s="9"/>
      <c r="H159" s="9"/>
      <c r="I159" s="9"/>
      <c r="J159" s="23"/>
    </row>
    <row r="160" spans="1:10" s="100" customFormat="1" ht="12.75">
      <c r="A160" s="101"/>
      <c r="B160" s="2" t="s">
        <v>318</v>
      </c>
      <c r="C160" s="2"/>
      <c r="D160" s="54"/>
      <c r="E160" s="9"/>
      <c r="F160" s="50"/>
      <c r="G160" s="9"/>
      <c r="H160" s="9"/>
      <c r="I160" s="9"/>
      <c r="J160" s="99"/>
    </row>
    <row r="161" spans="1:10" s="100" customFormat="1" ht="12.75">
      <c r="A161" s="101"/>
      <c r="B161" s="2" t="s">
        <v>319</v>
      </c>
      <c r="C161" s="2"/>
      <c r="D161" s="54"/>
      <c r="E161" s="9"/>
      <c r="F161" s="50"/>
      <c r="G161" s="9"/>
      <c r="H161" s="9"/>
      <c r="I161" s="9"/>
      <c r="J161" s="99"/>
    </row>
    <row r="162" spans="1:10" s="100" customFormat="1" ht="12.75">
      <c r="A162" s="95"/>
      <c r="B162" s="95"/>
      <c r="C162" s="95"/>
      <c r="D162" s="96"/>
      <c r="E162" s="97"/>
      <c r="F162" s="98"/>
      <c r="G162" s="97"/>
      <c r="H162" s="97"/>
      <c r="I162" s="97"/>
      <c r="J162" s="99"/>
    </row>
    <row r="163" spans="1:10" ht="12.75">
      <c r="A163" s="46" t="s">
        <v>174</v>
      </c>
      <c r="B163" s="3" t="s">
        <v>175</v>
      </c>
      <c r="C163" s="2"/>
      <c r="D163" s="2"/>
      <c r="E163" s="2"/>
      <c r="F163" s="50"/>
      <c r="G163" s="9"/>
      <c r="H163" s="9"/>
      <c r="I163" s="9"/>
      <c r="J163" s="23"/>
    </row>
    <row r="164" spans="1:10" ht="12.75">
      <c r="A164" s="2"/>
      <c r="B164" s="2" t="s">
        <v>176</v>
      </c>
      <c r="C164" s="2"/>
      <c r="D164" s="2"/>
      <c r="E164" s="2"/>
      <c r="F164" s="50"/>
      <c r="G164" s="9"/>
      <c r="H164" s="9"/>
      <c r="I164" s="9"/>
      <c r="J164" s="23"/>
    </row>
    <row r="165" spans="1:10" ht="12.75">
      <c r="A165" s="2"/>
      <c r="B165" s="2"/>
      <c r="C165" s="12"/>
      <c r="D165" s="12"/>
      <c r="E165" s="9"/>
      <c r="F165" s="50"/>
      <c r="G165" s="9"/>
      <c r="H165" s="9"/>
      <c r="I165" s="9"/>
      <c r="J165" s="23"/>
    </row>
    <row r="166" spans="1:10" ht="12.75">
      <c r="A166" s="2"/>
      <c r="B166" s="2"/>
      <c r="C166" s="12"/>
      <c r="D166" s="12"/>
      <c r="E166" s="9"/>
      <c r="F166" s="50"/>
      <c r="G166" s="9"/>
      <c r="H166" s="9"/>
      <c r="I166" s="9"/>
      <c r="J166" s="23"/>
    </row>
    <row r="167" spans="1:10" ht="12.75">
      <c r="A167" s="2"/>
      <c r="B167" s="2"/>
      <c r="C167" s="12"/>
      <c r="D167" s="12"/>
      <c r="E167" s="9"/>
      <c r="F167" s="50"/>
      <c r="G167" s="9"/>
      <c r="H167" s="9"/>
      <c r="I167" s="9"/>
      <c r="J167" s="23"/>
    </row>
    <row r="168" spans="1:10" ht="12.75">
      <c r="A168" s="2"/>
      <c r="B168" s="2"/>
      <c r="C168" s="12"/>
      <c r="D168" s="12"/>
      <c r="E168" s="9"/>
      <c r="F168" s="50"/>
      <c r="G168" s="9"/>
      <c r="H168" s="9"/>
      <c r="I168" s="9"/>
      <c r="J168" s="23"/>
    </row>
    <row r="169" spans="1:10" ht="12.75">
      <c r="A169" s="2"/>
      <c r="B169" s="2"/>
      <c r="C169" s="12"/>
      <c r="D169" s="12"/>
      <c r="E169" s="9"/>
      <c r="F169" s="50"/>
      <c r="G169" s="9"/>
      <c r="H169" s="9"/>
      <c r="I169" s="9"/>
      <c r="J169" s="23"/>
    </row>
    <row r="170" spans="1:10" ht="12.75">
      <c r="A170" s="2"/>
      <c r="B170" s="2"/>
      <c r="C170" s="12"/>
      <c r="D170" s="12"/>
      <c r="E170" s="9"/>
      <c r="F170" s="50"/>
      <c r="G170" s="9"/>
      <c r="H170" s="9"/>
      <c r="I170" s="9"/>
      <c r="J170" s="23"/>
    </row>
    <row r="171" spans="1:10" ht="12.75">
      <c r="A171" s="46" t="s">
        <v>177</v>
      </c>
      <c r="B171" s="3" t="s">
        <v>178</v>
      </c>
      <c r="C171" s="12"/>
      <c r="D171" s="12"/>
      <c r="E171" s="9"/>
      <c r="F171" s="50"/>
      <c r="G171" s="9"/>
      <c r="H171" s="9"/>
      <c r="I171" s="9"/>
      <c r="J171" s="23"/>
    </row>
    <row r="172" spans="1:10" ht="12.75">
      <c r="A172" s="3"/>
      <c r="B172" s="3"/>
      <c r="C172" s="12"/>
      <c r="D172" s="12"/>
      <c r="E172" s="9"/>
      <c r="H172" s="117" t="s">
        <v>304</v>
      </c>
      <c r="I172" s="117"/>
      <c r="J172" s="23"/>
    </row>
    <row r="173" spans="1:10" ht="12.75">
      <c r="A173" s="3"/>
      <c r="B173" s="3"/>
      <c r="C173" s="12"/>
      <c r="D173" s="12"/>
      <c r="E173" s="9"/>
      <c r="H173" s="119">
        <v>38260</v>
      </c>
      <c r="I173" s="119"/>
      <c r="J173" s="23"/>
    </row>
    <row r="174" spans="1:10" ht="12.75">
      <c r="A174" s="3"/>
      <c r="B174" s="3"/>
      <c r="C174" s="12"/>
      <c r="D174" s="12"/>
      <c r="E174" s="9"/>
      <c r="H174" s="59">
        <v>2005</v>
      </c>
      <c r="I174" s="59">
        <v>2004</v>
      </c>
      <c r="J174" s="23"/>
    </row>
    <row r="175" spans="1:10" ht="12.75">
      <c r="A175" s="3"/>
      <c r="B175" s="3"/>
      <c r="C175" s="12"/>
      <c r="D175" s="12"/>
      <c r="E175" s="9"/>
      <c r="H175" s="48" t="s">
        <v>11</v>
      </c>
      <c r="I175" s="48" t="s">
        <v>11</v>
      </c>
      <c r="J175" s="23"/>
    </row>
    <row r="176" spans="1:10" ht="12.75">
      <c r="A176" s="2"/>
      <c r="B176" s="2" t="s">
        <v>179</v>
      </c>
      <c r="C176" s="54"/>
      <c r="D176" s="54"/>
      <c r="E176" s="9"/>
      <c r="H176" s="50"/>
      <c r="I176" s="9"/>
      <c r="J176" s="23"/>
    </row>
    <row r="177" spans="1:10" ht="12.75">
      <c r="A177" s="2"/>
      <c r="B177" s="2" t="s">
        <v>306</v>
      </c>
      <c r="C177" s="54"/>
      <c r="D177" s="54"/>
      <c r="E177" s="54"/>
      <c r="H177" s="83">
        <v>4338</v>
      </c>
      <c r="I177" s="83">
        <v>3098</v>
      </c>
      <c r="J177" s="23"/>
    </row>
    <row r="178" spans="1:10" ht="12.75">
      <c r="A178" s="2"/>
      <c r="B178" s="2" t="s">
        <v>254</v>
      </c>
      <c r="C178" s="54"/>
      <c r="D178" s="54"/>
      <c r="E178" s="54"/>
      <c r="H178" s="84">
        <v>0</v>
      </c>
      <c r="I178" s="84">
        <v>-203</v>
      </c>
      <c r="J178" s="23"/>
    </row>
    <row r="179" spans="1:10" ht="12.75">
      <c r="A179" s="2"/>
      <c r="B179" s="2"/>
      <c r="C179" s="54"/>
      <c r="D179" s="54"/>
      <c r="E179" s="54"/>
      <c r="H179" s="9">
        <f>SUM(H177:H178)</f>
        <v>4338</v>
      </c>
      <c r="I179" s="9">
        <f>SUM(I177:I178)</f>
        <v>2895</v>
      </c>
      <c r="J179" s="23"/>
    </row>
    <row r="180" spans="1:10" ht="12.75">
      <c r="A180" s="2"/>
      <c r="B180" s="2" t="s">
        <v>180</v>
      </c>
      <c r="C180" s="54"/>
      <c r="D180" s="54"/>
      <c r="E180" s="9"/>
      <c r="H180" s="50"/>
      <c r="I180" s="9"/>
      <c r="J180" s="23"/>
    </row>
    <row r="181" spans="1:10" ht="12.75">
      <c r="A181" s="2"/>
      <c r="B181" s="2" t="s">
        <v>307</v>
      </c>
      <c r="C181" s="54"/>
      <c r="D181" s="54"/>
      <c r="E181" s="54"/>
      <c r="H181" s="83">
        <f>-428-720</f>
        <v>-1148</v>
      </c>
      <c r="I181" s="83">
        <v>178</v>
      </c>
      <c r="J181" s="23"/>
    </row>
    <row r="182" spans="1:10" ht="12.75">
      <c r="A182" s="2"/>
      <c r="B182" s="2" t="s">
        <v>280</v>
      </c>
      <c r="C182" s="54"/>
      <c r="D182" s="54"/>
      <c r="E182" s="54"/>
      <c r="H182" s="84">
        <v>0</v>
      </c>
      <c r="I182" s="84">
        <v>0</v>
      </c>
      <c r="J182" s="23"/>
    </row>
    <row r="183" spans="1:10" ht="12.75">
      <c r="A183" s="2"/>
      <c r="B183" s="2"/>
      <c r="C183" s="54"/>
      <c r="D183" s="54"/>
      <c r="E183" s="54"/>
      <c r="H183" s="9">
        <f>+H181+H182</f>
        <v>-1148</v>
      </c>
      <c r="I183" s="9">
        <f>SUM(I181:I182)</f>
        <v>178</v>
      </c>
      <c r="J183" s="23"/>
    </row>
    <row r="184" spans="1:10" ht="12.75" customHeight="1" hidden="1">
      <c r="A184" s="2"/>
      <c r="B184" s="2"/>
      <c r="C184" s="54"/>
      <c r="D184" s="54"/>
      <c r="E184" s="54"/>
      <c r="H184" s="9"/>
      <c r="I184" s="9"/>
      <c r="J184" s="23"/>
    </row>
    <row r="185" spans="1:10" ht="12.75" customHeight="1" hidden="1">
      <c r="A185" s="2"/>
      <c r="B185" s="2"/>
      <c r="C185" s="54"/>
      <c r="D185" s="54"/>
      <c r="E185" s="54"/>
      <c r="H185" s="9"/>
      <c r="I185" s="9"/>
      <c r="J185" s="23"/>
    </row>
    <row r="186" spans="1:10" ht="12.75">
      <c r="A186" s="2"/>
      <c r="B186" s="2"/>
      <c r="C186" s="54"/>
      <c r="D186" s="54"/>
      <c r="E186" s="54"/>
      <c r="H186" s="9"/>
      <c r="I186" s="9"/>
      <c r="J186" s="23"/>
    </row>
    <row r="187" spans="1:10" ht="12.75">
      <c r="A187" s="2"/>
      <c r="B187" s="2" t="s">
        <v>181</v>
      </c>
      <c r="C187" s="54"/>
      <c r="D187" s="54"/>
      <c r="E187" s="54"/>
      <c r="H187" s="9">
        <v>0</v>
      </c>
      <c r="I187" s="9">
        <v>232</v>
      </c>
      <c r="J187" s="23"/>
    </row>
    <row r="188" spans="1:10" ht="12.75">
      <c r="A188" s="2"/>
      <c r="B188" s="2"/>
      <c r="C188" s="54"/>
      <c r="D188" s="54"/>
      <c r="E188" s="54"/>
      <c r="H188" s="7"/>
      <c r="I188" s="7"/>
      <c r="J188" s="23"/>
    </row>
    <row r="189" spans="1:10" ht="13.5" thickBot="1">
      <c r="A189" s="2"/>
      <c r="B189" s="2"/>
      <c r="C189" s="54"/>
      <c r="D189" s="54"/>
      <c r="E189" s="54"/>
      <c r="H189" s="82">
        <f>+H179+H183+H185+H187</f>
        <v>3190</v>
      </c>
      <c r="I189" s="82">
        <f>I179+I183+I187</f>
        <v>3305</v>
      </c>
      <c r="J189" s="23"/>
    </row>
    <row r="190" spans="1:10" ht="13.5" thickTop="1">
      <c r="A190" s="2"/>
      <c r="B190" s="2" t="s">
        <v>182</v>
      </c>
      <c r="C190" s="54"/>
      <c r="D190" s="54"/>
      <c r="E190" s="54"/>
      <c r="F190" s="9"/>
      <c r="G190" s="9"/>
      <c r="H190" s="9"/>
      <c r="I190" s="9"/>
      <c r="J190" s="23"/>
    </row>
    <row r="191" spans="1:10" ht="12.75">
      <c r="A191" s="2"/>
      <c r="B191" s="2" t="s">
        <v>183</v>
      </c>
      <c r="C191" s="54"/>
      <c r="D191" s="54"/>
      <c r="E191" s="54"/>
      <c r="F191" s="9"/>
      <c r="G191" s="9"/>
      <c r="H191" s="9"/>
      <c r="I191" s="9"/>
      <c r="J191" s="23"/>
    </row>
    <row r="192" spans="1:10" ht="12.75">
      <c r="A192" s="2"/>
      <c r="B192" s="2"/>
      <c r="C192" s="54"/>
      <c r="D192" s="54"/>
      <c r="E192" s="54"/>
      <c r="F192" s="9"/>
      <c r="G192" s="9"/>
      <c r="H192" s="9"/>
      <c r="I192" s="9"/>
      <c r="J192" s="23"/>
    </row>
    <row r="193" spans="1:10" ht="12.75">
      <c r="A193" s="2"/>
      <c r="B193" s="2"/>
      <c r="C193" s="54"/>
      <c r="D193" s="54"/>
      <c r="E193" s="54"/>
      <c r="F193" s="9"/>
      <c r="G193" s="9"/>
      <c r="H193" s="9"/>
      <c r="I193" s="9"/>
      <c r="J193" s="23"/>
    </row>
    <row r="194" spans="1:10" ht="12.75">
      <c r="A194" s="46" t="s">
        <v>184</v>
      </c>
      <c r="B194" s="3" t="s">
        <v>185</v>
      </c>
      <c r="C194" s="2"/>
      <c r="D194" s="2"/>
      <c r="E194" s="9"/>
      <c r="F194" s="9"/>
      <c r="G194" s="9"/>
      <c r="H194" s="9"/>
      <c r="I194" s="9"/>
      <c r="J194" s="23"/>
    </row>
    <row r="195" spans="1:10" ht="12.75">
      <c r="A195" s="46"/>
      <c r="B195" s="3"/>
      <c r="C195" s="2"/>
      <c r="D195" s="2"/>
      <c r="E195" s="9"/>
      <c r="F195" s="9"/>
      <c r="G195" s="9"/>
      <c r="H195" s="9"/>
      <c r="I195" s="52"/>
      <c r="J195" s="23"/>
    </row>
    <row r="196" spans="1:10" ht="12.75">
      <c r="A196" s="2"/>
      <c r="B196" s="2" t="s">
        <v>277</v>
      </c>
      <c r="C196" s="2"/>
      <c r="D196" s="2"/>
      <c r="E196" s="9"/>
      <c r="F196" s="9"/>
      <c r="G196" s="9"/>
      <c r="H196" s="9"/>
      <c r="J196" s="23"/>
    </row>
    <row r="197" spans="1:10" ht="12.75">
      <c r="A197" s="2"/>
      <c r="B197" s="2"/>
      <c r="C197" s="2"/>
      <c r="D197" s="2"/>
      <c r="E197" s="9"/>
      <c r="F197" s="9"/>
      <c r="G197" s="9"/>
      <c r="H197" s="9"/>
      <c r="J197" s="23"/>
    </row>
    <row r="198" spans="1:10" ht="12.75">
      <c r="A198" s="2"/>
      <c r="B198" s="2"/>
      <c r="C198" s="2"/>
      <c r="D198" s="2"/>
      <c r="E198" s="9"/>
      <c r="F198" s="9"/>
      <c r="G198" s="9"/>
      <c r="H198" s="9"/>
      <c r="I198" s="9"/>
      <c r="J198" s="23"/>
    </row>
    <row r="199" spans="1:10" ht="12.75">
      <c r="A199" s="46" t="s">
        <v>189</v>
      </c>
      <c r="B199" s="3" t="s">
        <v>190</v>
      </c>
      <c r="C199" s="2"/>
      <c r="D199" s="2"/>
      <c r="E199" s="9"/>
      <c r="F199" s="9"/>
      <c r="G199" s="9"/>
      <c r="H199" s="9"/>
      <c r="I199" s="9"/>
      <c r="J199" s="23"/>
    </row>
    <row r="200" spans="1:10" ht="12.75">
      <c r="A200" s="46"/>
      <c r="B200" s="2" t="s">
        <v>191</v>
      </c>
      <c r="C200" s="2"/>
      <c r="D200" s="2"/>
      <c r="E200" s="9"/>
      <c r="F200" s="9"/>
      <c r="G200" s="9"/>
      <c r="H200" s="9"/>
      <c r="I200" s="9"/>
      <c r="J200" s="23"/>
    </row>
    <row r="201" spans="1:10" ht="12.75">
      <c r="A201" s="46"/>
      <c r="B201" s="3"/>
      <c r="C201" s="2"/>
      <c r="D201" s="2"/>
      <c r="E201" s="9"/>
      <c r="F201" s="9"/>
      <c r="G201" s="9"/>
      <c r="H201" s="48"/>
      <c r="I201" s="48"/>
      <c r="J201" s="23"/>
    </row>
    <row r="202" spans="1:10" ht="12.75">
      <c r="A202" s="46"/>
      <c r="B202" s="3"/>
      <c r="C202" s="2"/>
      <c r="D202" s="2"/>
      <c r="E202" s="9"/>
      <c r="F202" s="9"/>
      <c r="G202" s="9"/>
      <c r="H202" s="48"/>
      <c r="I202" s="48" t="s">
        <v>301</v>
      </c>
      <c r="J202" s="23"/>
    </row>
    <row r="203" spans="1:10" ht="12.75">
      <c r="A203" s="46"/>
      <c r="B203" s="3"/>
      <c r="C203" s="2"/>
      <c r="D203" s="2"/>
      <c r="E203" s="9"/>
      <c r="F203" s="9"/>
      <c r="G203" s="9"/>
      <c r="H203" s="48"/>
      <c r="I203" s="48" t="s">
        <v>302</v>
      </c>
      <c r="J203" s="23"/>
    </row>
    <row r="204" spans="1:10" ht="12.75">
      <c r="A204" s="46"/>
      <c r="B204" s="3"/>
      <c r="C204" s="2"/>
      <c r="D204" s="2"/>
      <c r="E204" s="9"/>
      <c r="F204" s="9"/>
      <c r="G204" s="9"/>
      <c r="H204" s="48"/>
      <c r="I204" s="48" t="s">
        <v>303</v>
      </c>
      <c r="J204" s="23"/>
    </row>
    <row r="205" spans="1:10" ht="12.75">
      <c r="A205" s="46"/>
      <c r="B205" s="3"/>
      <c r="C205" s="2"/>
      <c r="D205" s="2"/>
      <c r="E205" s="9"/>
      <c r="F205" s="9"/>
      <c r="G205" s="9"/>
      <c r="H205" s="48"/>
      <c r="I205" s="48" t="s">
        <v>11</v>
      </c>
      <c r="J205" s="23"/>
    </row>
    <row r="206" spans="1:10" ht="12.75">
      <c r="A206" s="46"/>
      <c r="B206" s="3"/>
      <c r="C206" s="2"/>
      <c r="D206" s="2"/>
      <c r="E206" s="9"/>
      <c r="F206" s="9"/>
      <c r="G206" s="9"/>
      <c r="H206" s="60"/>
      <c r="I206" s="60"/>
      <c r="J206" s="23"/>
    </row>
    <row r="207" spans="1:10" ht="13.5" thickBot="1">
      <c r="A207" s="46"/>
      <c r="B207" s="2" t="s">
        <v>192</v>
      </c>
      <c r="C207" s="2"/>
      <c r="D207" s="2"/>
      <c r="E207" s="9"/>
      <c r="F207" s="9"/>
      <c r="G207" s="9"/>
      <c r="H207" s="61"/>
      <c r="I207" s="85">
        <v>2166</v>
      </c>
      <c r="J207" s="23"/>
    </row>
    <row r="208" spans="1:10" ht="12.75">
      <c r="A208" s="46"/>
      <c r="B208" s="2"/>
      <c r="C208" s="2"/>
      <c r="D208" s="2"/>
      <c r="E208" s="9"/>
      <c r="F208" s="9"/>
      <c r="G208" s="9"/>
      <c r="H208" s="61"/>
      <c r="I208" s="61"/>
      <c r="J208" s="23"/>
    </row>
    <row r="209" spans="1:10" ht="12.75">
      <c r="A209" s="46"/>
      <c r="B209" s="2" t="s">
        <v>193</v>
      </c>
      <c r="C209" s="2"/>
      <c r="D209" s="2"/>
      <c r="E209" s="9"/>
      <c r="F209" s="9"/>
      <c r="G209" s="9"/>
      <c r="H209" s="61"/>
      <c r="I209" s="61"/>
      <c r="J209" s="23"/>
    </row>
    <row r="210" spans="1:10" ht="12.75">
      <c r="A210" s="46"/>
      <c r="B210" s="2" t="s">
        <v>186</v>
      </c>
      <c r="C210" s="2"/>
      <c r="D210" s="2"/>
      <c r="E210" s="9"/>
      <c r="F210" s="9"/>
      <c r="G210" s="9"/>
      <c r="H210" s="61"/>
      <c r="I210" s="61">
        <v>1405</v>
      </c>
      <c r="J210" s="23"/>
    </row>
    <row r="211" spans="1:10" ht="12.75">
      <c r="A211" s="46"/>
      <c r="B211" s="2" t="s">
        <v>187</v>
      </c>
      <c r="C211" s="2"/>
      <c r="D211" s="2"/>
      <c r="E211" s="9"/>
      <c r="F211" s="9"/>
      <c r="G211" s="9"/>
      <c r="H211" s="61"/>
      <c r="I211" s="86">
        <v>1200</v>
      </c>
      <c r="J211" s="23"/>
    </row>
    <row r="212" spans="1:10" ht="12.75">
      <c r="A212" s="46"/>
      <c r="B212" s="2"/>
      <c r="C212" s="2"/>
      <c r="D212" s="2"/>
      <c r="E212" s="9"/>
      <c r="F212" s="9"/>
      <c r="G212" s="9"/>
      <c r="H212" s="61"/>
      <c r="I212" s="61"/>
      <c r="J212" s="23"/>
    </row>
    <row r="213" spans="1:10" ht="13.5" thickBot="1">
      <c r="A213" s="46"/>
      <c r="B213" s="2" t="s">
        <v>188</v>
      </c>
      <c r="C213" s="2"/>
      <c r="D213" s="2"/>
      <c r="E213" s="9"/>
      <c r="F213" s="9"/>
      <c r="G213" s="9"/>
      <c r="H213" s="61"/>
      <c r="I213" s="85">
        <f>I210-I211</f>
        <v>205</v>
      </c>
      <c r="J213" s="23"/>
    </row>
    <row r="214" spans="1:10" ht="12.75">
      <c r="A214" s="46"/>
      <c r="B214" s="2"/>
      <c r="C214" s="2"/>
      <c r="D214" s="2"/>
      <c r="E214" s="9"/>
      <c r="F214" s="9"/>
      <c r="G214" s="9"/>
      <c r="H214" s="61"/>
      <c r="I214" s="61"/>
      <c r="J214" s="23"/>
    </row>
    <row r="215" spans="1:10" ht="12.75">
      <c r="A215" s="2"/>
      <c r="B215" s="2"/>
      <c r="C215" s="2"/>
      <c r="D215" s="2"/>
      <c r="E215" s="9"/>
      <c r="F215" s="9"/>
      <c r="G215" s="9"/>
      <c r="H215" s="9"/>
      <c r="I215" s="9"/>
      <c r="J215" s="23"/>
    </row>
    <row r="216" spans="1:10" ht="12.75">
      <c r="A216" s="2"/>
      <c r="B216" s="2" t="s">
        <v>194</v>
      </c>
      <c r="C216" s="2"/>
      <c r="D216" s="2"/>
      <c r="E216" s="9"/>
      <c r="F216" s="9"/>
      <c r="G216" s="9"/>
      <c r="H216" s="9"/>
      <c r="I216" s="9"/>
      <c r="J216" s="23"/>
    </row>
    <row r="217" spans="1:10" ht="12.75">
      <c r="A217" s="2"/>
      <c r="B217" s="2" t="s">
        <v>109</v>
      </c>
      <c r="C217" s="2"/>
      <c r="D217" s="2"/>
      <c r="E217" s="9"/>
      <c r="F217" s="9"/>
      <c r="G217" s="9"/>
      <c r="H217" s="9"/>
      <c r="I217" s="48" t="s">
        <v>195</v>
      </c>
      <c r="J217" s="23"/>
    </row>
    <row r="218" spans="1:10" ht="12.75">
      <c r="A218" s="2"/>
      <c r="B218" s="2"/>
      <c r="C218" s="2"/>
      <c r="D218" s="2"/>
      <c r="E218" s="9"/>
      <c r="F218" s="9"/>
      <c r="G218" s="9"/>
      <c r="H218" s="9"/>
      <c r="I218" s="48" t="s">
        <v>303</v>
      </c>
      <c r="J218" s="23"/>
    </row>
    <row r="219" spans="1:10" ht="12.75">
      <c r="A219" s="2"/>
      <c r="B219" s="2"/>
      <c r="C219" s="2"/>
      <c r="D219" s="2"/>
      <c r="E219" s="9"/>
      <c r="F219" s="9"/>
      <c r="G219" s="9"/>
      <c r="H219" s="9"/>
      <c r="I219" s="48" t="s">
        <v>11</v>
      </c>
      <c r="J219" s="23"/>
    </row>
    <row r="220" spans="1:10" ht="12.75">
      <c r="A220" s="2"/>
      <c r="B220" s="2"/>
      <c r="C220" s="2"/>
      <c r="D220" s="2"/>
      <c r="E220" s="9"/>
      <c r="F220" s="9"/>
      <c r="G220" s="9"/>
      <c r="H220" s="9"/>
      <c r="I220" s="48"/>
      <c r="J220" s="23"/>
    </row>
    <row r="221" spans="1:10" ht="12.75">
      <c r="A221" s="2"/>
      <c r="B221" s="2" t="s">
        <v>196</v>
      </c>
      <c r="C221" s="2"/>
      <c r="D221" s="2"/>
      <c r="E221" s="9"/>
      <c r="F221" s="9"/>
      <c r="G221" s="9"/>
      <c r="H221" s="9"/>
      <c r="I221" s="61">
        <v>6174</v>
      </c>
      <c r="J221" s="23"/>
    </row>
    <row r="222" spans="1:10" ht="12.75">
      <c r="A222" s="2"/>
      <c r="B222" s="2" t="s">
        <v>197</v>
      </c>
      <c r="C222" s="2"/>
      <c r="D222" s="2"/>
      <c r="E222" s="9"/>
      <c r="F222" s="9"/>
      <c r="G222" s="9"/>
      <c r="H222" s="9"/>
      <c r="I222" s="61">
        <v>6174</v>
      </c>
      <c r="J222" s="23"/>
    </row>
    <row r="223" spans="1:10" ht="12.75">
      <c r="A223" s="2"/>
      <c r="B223" s="2" t="s">
        <v>198</v>
      </c>
      <c r="C223" s="2"/>
      <c r="D223" s="2"/>
      <c r="E223" s="9"/>
      <c r="F223" s="9"/>
      <c r="G223" s="9"/>
      <c r="H223" s="9"/>
      <c r="I223" s="86">
        <v>6681</v>
      </c>
      <c r="J223" s="23"/>
    </row>
    <row r="224" spans="1:10" ht="12.75">
      <c r="A224" s="2"/>
      <c r="B224" s="2"/>
      <c r="C224" s="2"/>
      <c r="D224" s="2"/>
      <c r="E224" s="9"/>
      <c r="F224" s="9"/>
      <c r="G224" s="9"/>
      <c r="H224" s="9"/>
      <c r="I224" s="60"/>
      <c r="J224" s="23"/>
    </row>
    <row r="225" spans="1:10" ht="12.75">
      <c r="A225" s="2"/>
      <c r="B225" s="2"/>
      <c r="C225" s="2"/>
      <c r="D225" s="2"/>
      <c r="E225" s="9"/>
      <c r="F225" s="9"/>
      <c r="G225" s="9"/>
      <c r="H225" s="9"/>
      <c r="I225" s="60"/>
      <c r="J225" s="23"/>
    </row>
    <row r="226" spans="1:10" ht="12.75">
      <c r="A226" s="46" t="s">
        <v>199</v>
      </c>
      <c r="B226" s="3" t="s">
        <v>200</v>
      </c>
      <c r="C226" s="2"/>
      <c r="D226" s="2"/>
      <c r="E226" s="2"/>
      <c r="F226" s="2"/>
      <c r="G226" s="2"/>
      <c r="H226" s="2"/>
      <c r="I226" s="2"/>
      <c r="J226" s="13"/>
    </row>
    <row r="227" spans="1:10" ht="12.75">
      <c r="A227" s="2"/>
      <c r="B227" s="2" t="s">
        <v>201</v>
      </c>
      <c r="C227" s="2"/>
      <c r="D227" s="2"/>
      <c r="E227" s="2"/>
      <c r="F227" s="2"/>
      <c r="G227" s="2"/>
      <c r="H227" s="2"/>
      <c r="I227" s="2"/>
      <c r="J227" s="13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13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13"/>
    </row>
    <row r="230" spans="1:10" ht="12.75">
      <c r="A230" s="46" t="s">
        <v>202</v>
      </c>
      <c r="B230" s="3" t="s">
        <v>203</v>
      </c>
      <c r="C230" s="2"/>
      <c r="D230" s="2"/>
      <c r="E230" s="2"/>
      <c r="F230" s="2"/>
      <c r="G230" s="2"/>
      <c r="H230" s="2"/>
      <c r="I230" s="2"/>
      <c r="J230" s="13"/>
    </row>
    <row r="231" spans="1:10" ht="12.75">
      <c r="A231" s="3"/>
      <c r="B231" s="2" t="s">
        <v>247</v>
      </c>
      <c r="C231" s="2"/>
      <c r="D231" s="2"/>
      <c r="E231" s="2"/>
      <c r="F231" s="2"/>
      <c r="G231" s="2"/>
      <c r="H231" s="2"/>
      <c r="I231" s="2"/>
      <c r="J231" s="13"/>
    </row>
    <row r="232" spans="1:10" ht="12.75">
      <c r="A232" s="3"/>
      <c r="B232" s="2" t="s">
        <v>246</v>
      </c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3"/>
      <c r="B233" s="2"/>
      <c r="C233" s="2"/>
      <c r="D233" s="2"/>
      <c r="E233" s="2"/>
      <c r="F233" s="2"/>
      <c r="G233" s="2"/>
      <c r="H233" s="117" t="s">
        <v>195</v>
      </c>
      <c r="I233" s="117"/>
      <c r="J233" s="2"/>
    </row>
    <row r="234" spans="1:10" ht="12.75">
      <c r="A234" s="3"/>
      <c r="B234" s="2"/>
      <c r="C234" s="2"/>
      <c r="D234" s="2"/>
      <c r="E234" s="2"/>
      <c r="F234" s="2"/>
      <c r="G234" s="2"/>
      <c r="H234" s="117" t="s">
        <v>300</v>
      </c>
      <c r="I234" s="117"/>
      <c r="J234" s="2"/>
    </row>
    <row r="235" spans="1:10" ht="12.75">
      <c r="A235" s="3"/>
      <c r="B235" s="2"/>
      <c r="C235" s="2"/>
      <c r="D235" s="2"/>
      <c r="E235" s="2"/>
      <c r="F235" s="2"/>
      <c r="G235" s="2"/>
      <c r="H235" s="14" t="s">
        <v>257</v>
      </c>
      <c r="I235" s="48" t="s">
        <v>256</v>
      </c>
      <c r="J235" s="2"/>
    </row>
    <row r="236" spans="1:10" ht="12.75">
      <c r="A236" s="3"/>
      <c r="B236" s="2" t="s">
        <v>240</v>
      </c>
      <c r="C236" s="2"/>
      <c r="D236" s="2"/>
      <c r="E236" s="2"/>
      <c r="F236" s="2"/>
      <c r="G236" s="2"/>
      <c r="H236" s="93">
        <v>961</v>
      </c>
      <c r="I236" s="61">
        <v>3653</v>
      </c>
      <c r="J236" s="2"/>
    </row>
    <row r="237" spans="1:10" ht="12.75">
      <c r="A237" s="3"/>
      <c r="B237" s="2"/>
      <c r="C237" s="2"/>
      <c r="D237" s="2"/>
      <c r="E237" s="2"/>
      <c r="F237" s="2"/>
      <c r="G237" s="2"/>
      <c r="H237" s="2"/>
      <c r="I237" s="52"/>
      <c r="J237" s="2"/>
    </row>
    <row r="238" spans="1:10" ht="12.75">
      <c r="A238" s="3"/>
      <c r="B238" s="2" t="s">
        <v>255</v>
      </c>
      <c r="C238" s="2"/>
      <c r="D238" s="2"/>
      <c r="E238" s="2"/>
      <c r="F238" s="2"/>
      <c r="G238" s="2"/>
      <c r="H238" s="92">
        <v>0</v>
      </c>
      <c r="I238" s="52">
        <v>62</v>
      </c>
      <c r="J238" s="2"/>
    </row>
    <row r="239" spans="1:10" ht="12.75">
      <c r="A239" s="3"/>
      <c r="B239" s="2"/>
      <c r="C239" s="2"/>
      <c r="D239" s="2"/>
      <c r="E239" s="2"/>
      <c r="F239" s="2"/>
      <c r="G239" s="2"/>
      <c r="H239" s="103">
        <f>SUM(H236:H238)</f>
        <v>961</v>
      </c>
      <c r="I239" s="103">
        <f>SUM(I236:I238)</f>
        <v>3715</v>
      </c>
      <c r="J239" s="2"/>
    </row>
    <row r="240" spans="1:10" s="12" customFormat="1" ht="12.75">
      <c r="A240" s="3"/>
      <c r="B240" s="3"/>
      <c r="C240" s="2"/>
      <c r="D240" s="2"/>
      <c r="E240" s="2"/>
      <c r="F240" s="2"/>
      <c r="G240" s="2"/>
      <c r="H240" s="2"/>
      <c r="I240" s="2"/>
      <c r="J240" s="2"/>
    </row>
    <row r="241" spans="1:10" s="12" customFormat="1" ht="12.75">
      <c r="A241" s="3"/>
      <c r="B241" s="3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46" t="s">
        <v>204</v>
      </c>
      <c r="B242" s="3" t="s">
        <v>205</v>
      </c>
      <c r="C242" s="2"/>
      <c r="D242" s="2"/>
      <c r="E242" s="2"/>
      <c r="F242" s="2"/>
      <c r="G242" s="2"/>
      <c r="H242" s="2"/>
      <c r="I242" s="2"/>
      <c r="J242" s="13"/>
    </row>
    <row r="243" spans="1:10" ht="12.75">
      <c r="A243" s="2"/>
      <c r="B243" s="2" t="s">
        <v>206</v>
      </c>
      <c r="C243" s="2"/>
      <c r="D243" s="2"/>
      <c r="E243" s="2"/>
      <c r="F243" s="2"/>
      <c r="G243" s="2"/>
      <c r="H243" s="2"/>
      <c r="I243" s="2"/>
      <c r="J243" s="13"/>
    </row>
    <row r="244" spans="1:10" ht="12.75">
      <c r="A244" s="2"/>
      <c r="B244" s="2" t="s">
        <v>207</v>
      </c>
      <c r="C244" s="2"/>
      <c r="D244" s="2"/>
      <c r="E244" s="2"/>
      <c r="F244" s="2"/>
      <c r="G244" s="2"/>
      <c r="H244" s="2"/>
      <c r="I244" s="2"/>
      <c r="J244" s="13"/>
    </row>
    <row r="245" spans="1:10" ht="12.75">
      <c r="A245" s="2"/>
      <c r="B245" s="2" t="s">
        <v>208</v>
      </c>
      <c r="C245" s="2"/>
      <c r="D245" s="2"/>
      <c r="E245" s="2"/>
      <c r="F245" s="2"/>
      <c r="G245" s="2"/>
      <c r="H245" s="2"/>
      <c r="I245" s="2"/>
      <c r="J245" s="13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13"/>
    </row>
    <row r="247" spans="1:10" ht="12.75">
      <c r="A247" s="2"/>
      <c r="B247" s="3"/>
      <c r="C247" s="46" t="s">
        <v>209</v>
      </c>
      <c r="D247" s="46" t="s">
        <v>210</v>
      </c>
      <c r="E247" s="46"/>
      <c r="F247" s="46" t="s">
        <v>209</v>
      </c>
      <c r="G247" s="2"/>
      <c r="H247" s="2"/>
      <c r="I247" s="2"/>
      <c r="J247" s="13"/>
    </row>
    <row r="248" spans="1:10" ht="12.75">
      <c r="A248" s="2"/>
      <c r="B248" s="3" t="s">
        <v>211</v>
      </c>
      <c r="C248" s="46" t="s">
        <v>212</v>
      </c>
      <c r="D248" s="46" t="s">
        <v>213</v>
      </c>
      <c r="E248" s="46"/>
      <c r="F248" s="46" t="s">
        <v>214</v>
      </c>
      <c r="G248" s="2"/>
      <c r="H248" s="2"/>
      <c r="I248" s="2"/>
      <c r="J248" s="13"/>
    </row>
    <row r="249" spans="1:10" ht="12.75">
      <c r="A249" s="2"/>
      <c r="B249" s="21"/>
      <c r="C249" s="16" t="s">
        <v>215</v>
      </c>
      <c r="D249" s="16" t="s">
        <v>215</v>
      </c>
      <c r="E249" s="16"/>
      <c r="F249" s="16"/>
      <c r="G249" s="2"/>
      <c r="H249" s="2"/>
      <c r="I249" s="2"/>
      <c r="J249" s="13"/>
    </row>
    <row r="250" spans="1:10" s="100" customFormat="1" ht="12.75">
      <c r="A250" s="95"/>
      <c r="B250" s="2" t="s">
        <v>216</v>
      </c>
      <c r="C250" s="104">
        <v>50</v>
      </c>
      <c r="D250" s="62">
        <v>191</v>
      </c>
      <c r="E250" s="16"/>
      <c r="F250" s="63">
        <v>38292</v>
      </c>
      <c r="G250" s="95"/>
      <c r="H250" s="95"/>
      <c r="I250" s="95"/>
      <c r="J250" s="102"/>
    </row>
    <row r="251" spans="1:10" s="100" customFormat="1" ht="12.75">
      <c r="A251" s="95"/>
      <c r="B251" s="2" t="s">
        <v>216</v>
      </c>
      <c r="C251" s="104">
        <v>720</v>
      </c>
      <c r="D251" s="62">
        <v>2750</v>
      </c>
      <c r="E251" s="16"/>
      <c r="F251" s="63">
        <v>38322</v>
      </c>
      <c r="G251" s="95"/>
      <c r="H251" s="95"/>
      <c r="I251" s="95"/>
      <c r="J251" s="102"/>
    </row>
    <row r="252" spans="1:10" s="100" customFormat="1" ht="12.75">
      <c r="A252" s="95"/>
      <c r="B252" s="2" t="s">
        <v>216</v>
      </c>
      <c r="C252" s="104">
        <v>650</v>
      </c>
      <c r="D252" s="62">
        <v>2477</v>
      </c>
      <c r="E252" s="16"/>
      <c r="F252" s="63">
        <v>38353</v>
      </c>
      <c r="G252" s="95"/>
      <c r="H252" s="95"/>
      <c r="I252" s="95"/>
      <c r="J252" s="102"/>
    </row>
    <row r="253" spans="1:10" s="100" customFormat="1" ht="12.75">
      <c r="A253" s="95"/>
      <c r="B253" s="2" t="s">
        <v>216</v>
      </c>
      <c r="C253" s="104">
        <v>500</v>
      </c>
      <c r="D253" s="62">
        <v>1905</v>
      </c>
      <c r="E253" s="16"/>
      <c r="F253" s="63">
        <v>38384</v>
      </c>
      <c r="G253" s="95"/>
      <c r="H253" s="95"/>
      <c r="I253" s="95"/>
      <c r="J253" s="102"/>
    </row>
    <row r="254" spans="1:10" s="100" customFormat="1" ht="12.75">
      <c r="A254" s="95"/>
      <c r="B254" s="2" t="s">
        <v>216</v>
      </c>
      <c r="C254" s="104">
        <v>600</v>
      </c>
      <c r="D254" s="62">
        <v>2285</v>
      </c>
      <c r="E254" s="16"/>
      <c r="F254" s="63">
        <v>38412</v>
      </c>
      <c r="G254" s="95"/>
      <c r="H254" s="95"/>
      <c r="I254" s="95"/>
      <c r="J254" s="102"/>
    </row>
    <row r="255" spans="1:10" s="100" customFormat="1" ht="12.75">
      <c r="A255" s="95"/>
      <c r="B255" s="2" t="s">
        <v>216</v>
      </c>
      <c r="C255" s="104">
        <v>600</v>
      </c>
      <c r="D255" s="62">
        <v>2285</v>
      </c>
      <c r="E255" s="16"/>
      <c r="F255" s="63">
        <v>38443</v>
      </c>
      <c r="G255" s="95"/>
      <c r="H255" s="95"/>
      <c r="I255" s="95"/>
      <c r="J255" s="102"/>
    </row>
    <row r="256" spans="1:10" s="100" customFormat="1" ht="12.75">
      <c r="A256" s="95"/>
      <c r="B256" s="2" t="s">
        <v>216</v>
      </c>
      <c r="C256" s="104">
        <v>600</v>
      </c>
      <c r="D256" s="62">
        <v>2284</v>
      </c>
      <c r="E256" s="16"/>
      <c r="F256" s="63">
        <v>38473</v>
      </c>
      <c r="G256" s="95"/>
      <c r="H256" s="95"/>
      <c r="I256" s="95"/>
      <c r="J256" s="102"/>
    </row>
    <row r="257" spans="1:10" s="100" customFormat="1" ht="12.75">
      <c r="A257" s="95"/>
      <c r="B257" s="2" t="s">
        <v>216</v>
      </c>
      <c r="C257" s="104">
        <v>600</v>
      </c>
      <c r="D257" s="62">
        <v>2284</v>
      </c>
      <c r="E257" s="16"/>
      <c r="F257" s="63">
        <v>38504</v>
      </c>
      <c r="G257" s="95"/>
      <c r="H257" s="95"/>
      <c r="I257" s="95"/>
      <c r="J257" s="102"/>
    </row>
    <row r="258" spans="1:10" s="100" customFormat="1" ht="12.75">
      <c r="A258" s="95"/>
      <c r="B258" s="2" t="s">
        <v>216</v>
      </c>
      <c r="C258" s="104">
        <v>500</v>
      </c>
      <c r="D258" s="62">
        <v>1901</v>
      </c>
      <c r="E258" s="16"/>
      <c r="F258" s="63">
        <v>38534</v>
      </c>
      <c r="G258" s="95"/>
      <c r="H258" s="95"/>
      <c r="I258" s="95"/>
      <c r="J258" s="102"/>
    </row>
    <row r="259" spans="1:10" s="100" customFormat="1" ht="12.75">
      <c r="A259" s="95"/>
      <c r="B259" s="2" t="s">
        <v>216</v>
      </c>
      <c r="C259" s="104">
        <v>550</v>
      </c>
      <c r="D259" s="62">
        <v>2090</v>
      </c>
      <c r="E259" s="16"/>
      <c r="F259" s="63">
        <v>38565</v>
      </c>
      <c r="G259" s="95"/>
      <c r="H259" s="95"/>
      <c r="I259" s="95"/>
      <c r="J259" s="102"/>
    </row>
    <row r="260" spans="1:10" s="100" customFormat="1" ht="12.75">
      <c r="A260" s="95"/>
      <c r="B260" s="2" t="s">
        <v>216</v>
      </c>
      <c r="C260" s="104">
        <v>550</v>
      </c>
      <c r="D260" s="62">
        <v>2090</v>
      </c>
      <c r="E260" s="16"/>
      <c r="F260" s="63">
        <v>38596</v>
      </c>
      <c r="G260" s="95"/>
      <c r="H260" s="95"/>
      <c r="I260" s="95"/>
      <c r="J260" s="102"/>
    </row>
    <row r="261" spans="1:10" s="100" customFormat="1" ht="12.75">
      <c r="A261" s="95"/>
      <c r="B261" s="2" t="s">
        <v>216</v>
      </c>
      <c r="C261" s="104">
        <v>550</v>
      </c>
      <c r="D261" s="62">
        <v>2090</v>
      </c>
      <c r="E261" s="16"/>
      <c r="F261" s="105">
        <v>38626</v>
      </c>
      <c r="G261" s="95"/>
      <c r="H261" s="95"/>
      <c r="I261" s="95"/>
      <c r="J261" s="102"/>
    </row>
    <row r="262" spans="1:10" s="100" customFormat="1" ht="12.75">
      <c r="A262" s="95"/>
      <c r="B262" s="2" t="s">
        <v>305</v>
      </c>
      <c r="C262" s="104">
        <v>300</v>
      </c>
      <c r="D262" s="62">
        <v>692</v>
      </c>
      <c r="E262" s="16"/>
      <c r="F262" s="105">
        <v>38322</v>
      </c>
      <c r="G262" s="95"/>
      <c r="H262" s="95"/>
      <c r="I262" s="95"/>
      <c r="J262" s="102"/>
    </row>
    <row r="263" spans="1:10" ht="12.75">
      <c r="A263" s="2"/>
      <c r="B263" s="2"/>
      <c r="C263" s="64"/>
      <c r="D263" s="62"/>
      <c r="E263" s="16"/>
      <c r="G263" s="2"/>
      <c r="H263" s="2"/>
      <c r="I263" s="2"/>
      <c r="J263" s="13"/>
    </row>
    <row r="264" spans="1:10" ht="12.75">
      <c r="A264" s="2"/>
      <c r="B264" s="2" t="s">
        <v>217</v>
      </c>
      <c r="C264" s="16"/>
      <c r="D264" s="16"/>
      <c r="E264" s="16"/>
      <c r="F264" s="63"/>
      <c r="G264" s="2"/>
      <c r="H264" s="2"/>
      <c r="I264" s="2"/>
      <c r="J264" s="13"/>
    </row>
    <row r="265" spans="1:10" ht="12.75">
      <c r="A265" s="2"/>
      <c r="B265" s="2" t="s">
        <v>241</v>
      </c>
      <c r="C265" s="16"/>
      <c r="D265" s="16"/>
      <c r="E265" s="16"/>
      <c r="F265" s="63"/>
      <c r="G265" s="2"/>
      <c r="H265" s="2"/>
      <c r="I265" s="2"/>
      <c r="J265" s="13"/>
    </row>
    <row r="266" spans="1:10" ht="12.75">
      <c r="A266" s="2"/>
      <c r="B266" s="2" t="s">
        <v>242</v>
      </c>
      <c r="C266" s="16"/>
      <c r="D266" s="16"/>
      <c r="E266" s="16"/>
      <c r="F266" s="63"/>
      <c r="G266" s="2"/>
      <c r="H266" s="2"/>
      <c r="I266" s="2"/>
      <c r="J266" s="13"/>
    </row>
    <row r="267" spans="1:10" ht="12.75">
      <c r="A267" s="2"/>
      <c r="B267" s="2" t="s">
        <v>243</v>
      </c>
      <c r="C267" s="16"/>
      <c r="D267" s="16"/>
      <c r="E267" s="16"/>
      <c r="F267" s="63"/>
      <c r="G267" s="2"/>
      <c r="H267" s="2"/>
      <c r="I267" s="2"/>
      <c r="J267" s="13"/>
    </row>
    <row r="268" spans="1:10" ht="3.75" customHeight="1">
      <c r="A268" s="2"/>
      <c r="B268" s="2"/>
      <c r="C268" s="16"/>
      <c r="D268" s="16"/>
      <c r="E268" s="16"/>
      <c r="F268" s="63"/>
      <c r="G268" s="2"/>
      <c r="H268" s="2"/>
      <c r="I268" s="2"/>
      <c r="J268" s="13"/>
    </row>
    <row r="269" spans="1:10" ht="12.75">
      <c r="A269" s="2"/>
      <c r="B269" s="2" t="s">
        <v>245</v>
      </c>
      <c r="C269" s="16"/>
      <c r="D269" s="16"/>
      <c r="E269" s="16"/>
      <c r="F269" s="63"/>
      <c r="G269" s="2"/>
      <c r="H269" s="2"/>
      <c r="I269" s="2"/>
      <c r="J269" s="13"/>
    </row>
    <row r="270" spans="1:10" ht="12.75">
      <c r="A270" s="2"/>
      <c r="B270" s="2" t="s">
        <v>244</v>
      </c>
      <c r="C270" s="16"/>
      <c r="D270" s="16"/>
      <c r="E270" s="16"/>
      <c r="F270" s="63"/>
      <c r="G270" s="2"/>
      <c r="H270" s="2"/>
      <c r="I270" s="2"/>
      <c r="J270" s="13"/>
    </row>
    <row r="271" spans="1:10" ht="12.75">
      <c r="A271" s="2"/>
      <c r="B271" s="2"/>
      <c r="C271" s="16"/>
      <c r="D271" s="16"/>
      <c r="E271" s="16"/>
      <c r="F271" s="63"/>
      <c r="G271" s="2"/>
      <c r="H271" s="2"/>
      <c r="I271" s="2"/>
      <c r="J271" s="13"/>
    </row>
    <row r="272" spans="1:10" ht="12.75">
      <c r="A272" s="2"/>
      <c r="B272" s="2"/>
      <c r="C272" s="16"/>
      <c r="D272" s="16"/>
      <c r="E272" s="16"/>
      <c r="F272" s="63"/>
      <c r="G272" s="2"/>
      <c r="H272" s="2"/>
      <c r="I272" s="2"/>
      <c r="J272" s="13"/>
    </row>
    <row r="273" spans="1:10" ht="12.75">
      <c r="A273" s="46" t="s">
        <v>218</v>
      </c>
      <c r="B273" s="3" t="s">
        <v>219</v>
      </c>
      <c r="C273" s="2"/>
      <c r="D273" s="2"/>
      <c r="E273" s="2"/>
      <c r="F273" s="2"/>
      <c r="G273" s="2"/>
      <c r="H273" s="2"/>
      <c r="I273" s="2"/>
      <c r="J273" s="13"/>
    </row>
    <row r="274" spans="1:10" ht="12.75">
      <c r="A274" s="2"/>
      <c r="B274" s="2" t="s">
        <v>220</v>
      </c>
      <c r="C274" s="2"/>
      <c r="D274" s="2"/>
      <c r="E274" s="2"/>
      <c r="F274" s="2"/>
      <c r="G274" s="2"/>
      <c r="H274" s="2"/>
      <c r="I274" s="2"/>
      <c r="J274" s="13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13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13"/>
    </row>
    <row r="277" spans="1:10" ht="12.75">
      <c r="A277" s="46" t="s">
        <v>221</v>
      </c>
      <c r="B277" s="3" t="s">
        <v>80</v>
      </c>
      <c r="C277" s="2"/>
      <c r="D277" s="2"/>
      <c r="E277" s="2"/>
      <c r="F277" s="2"/>
      <c r="G277" s="2"/>
      <c r="H277" s="2"/>
      <c r="I277" s="2"/>
      <c r="J277" s="13"/>
    </row>
    <row r="278" spans="1:10" ht="12.75">
      <c r="A278" s="46"/>
      <c r="B278" s="2" t="s">
        <v>310</v>
      </c>
      <c r="C278" s="12"/>
      <c r="D278" s="2"/>
      <c r="E278" s="8"/>
      <c r="F278" s="47"/>
      <c r="G278" s="48"/>
      <c r="H278" s="17"/>
      <c r="I278" s="9"/>
      <c r="J278" s="13"/>
    </row>
    <row r="279" spans="1:10" ht="12.75">
      <c r="A279" s="46"/>
      <c r="B279" s="2" t="s">
        <v>311</v>
      </c>
      <c r="C279" s="12"/>
      <c r="D279" s="2"/>
      <c r="E279" s="8"/>
      <c r="F279" s="47"/>
      <c r="G279" s="48"/>
      <c r="H279" s="17"/>
      <c r="I279" s="9"/>
      <c r="J279" s="13"/>
    </row>
    <row r="280" spans="1:10" ht="12.75">
      <c r="A280" s="3"/>
      <c r="B280" s="2" t="s">
        <v>312</v>
      </c>
      <c r="C280" s="2"/>
      <c r="D280" s="2"/>
      <c r="E280" s="2"/>
      <c r="F280" s="53"/>
      <c r="G280" s="2"/>
      <c r="H280" s="2"/>
      <c r="I280" s="2"/>
      <c r="J280" s="13"/>
    </row>
    <row r="281" spans="1:10" ht="12.75">
      <c r="A281" s="3"/>
      <c r="J281" s="13"/>
    </row>
    <row r="282" spans="1:10" ht="12.75">
      <c r="A282" s="3"/>
      <c r="J282" s="13"/>
    </row>
    <row r="283" spans="1:10" ht="12.75">
      <c r="A283" s="3"/>
      <c r="J283" s="13"/>
    </row>
    <row r="284" spans="1:10" ht="12.75">
      <c r="A284" s="3"/>
      <c r="J284" s="13"/>
    </row>
    <row r="285" spans="1:10" ht="12.75">
      <c r="A285" s="3"/>
      <c r="J285" s="13"/>
    </row>
    <row r="286" spans="1:10" ht="12.75">
      <c r="A286" s="3"/>
      <c r="J286" s="13"/>
    </row>
    <row r="287" spans="1:10" ht="12.75">
      <c r="A287" s="46" t="s">
        <v>222</v>
      </c>
      <c r="B287" s="3" t="s">
        <v>223</v>
      </c>
      <c r="C287" s="2"/>
      <c r="D287" s="2"/>
      <c r="E287" s="2"/>
      <c r="F287" s="2"/>
      <c r="G287" s="2"/>
      <c r="H287" s="14"/>
      <c r="I287" s="3"/>
      <c r="J287" s="13"/>
    </row>
    <row r="288" spans="1:10" ht="12.75">
      <c r="A288" s="46"/>
      <c r="B288" s="3"/>
      <c r="C288" s="2"/>
      <c r="D288" s="2"/>
      <c r="E288" s="2"/>
      <c r="F288" s="2"/>
      <c r="G288" s="2"/>
      <c r="H288" s="14" t="s">
        <v>40</v>
      </c>
      <c r="I288" s="14" t="s">
        <v>40</v>
      </c>
      <c r="J288" s="13"/>
    </row>
    <row r="289" spans="1:10" ht="12.75">
      <c r="A289" s="46"/>
      <c r="B289" s="3"/>
      <c r="C289" s="2"/>
      <c r="D289" s="2"/>
      <c r="E289" s="2"/>
      <c r="F289" s="2"/>
      <c r="G289" s="2"/>
      <c r="H289" s="14" t="s">
        <v>224</v>
      </c>
      <c r="I289" s="14" t="s">
        <v>225</v>
      </c>
      <c r="J289" s="13"/>
    </row>
    <row r="290" spans="1:10" ht="12.75">
      <c r="A290" s="46"/>
      <c r="B290" s="3"/>
      <c r="C290" s="2"/>
      <c r="D290" s="2"/>
      <c r="E290" s="2"/>
      <c r="F290" s="2"/>
      <c r="G290" s="2"/>
      <c r="H290" s="65">
        <v>38260</v>
      </c>
      <c r="I290" s="65">
        <v>38260</v>
      </c>
      <c r="J290" s="13"/>
    </row>
    <row r="291" spans="1:10" ht="12.75">
      <c r="A291" s="3"/>
      <c r="B291" s="3" t="s">
        <v>226</v>
      </c>
      <c r="C291" s="2"/>
      <c r="D291" s="2"/>
      <c r="E291" s="2"/>
      <c r="F291" s="2"/>
      <c r="G291" s="2"/>
      <c r="H291" s="2"/>
      <c r="I291" s="2"/>
      <c r="J291" s="13"/>
    </row>
    <row r="292" spans="1:10" ht="12.75">
      <c r="A292" s="3"/>
      <c r="B292" s="2" t="s">
        <v>227</v>
      </c>
      <c r="C292" s="2"/>
      <c r="D292" s="2"/>
      <c r="E292" s="2"/>
      <c r="F292" s="2"/>
      <c r="G292" s="2"/>
      <c r="H292" s="58">
        <f>'Income Statement'!F40</f>
        <v>8128</v>
      </c>
      <c r="I292" s="58">
        <f>'Income Statement'!H40</f>
        <v>15736</v>
      </c>
      <c r="J292" s="13"/>
    </row>
    <row r="293" spans="1:10" ht="5.25" customHeight="1">
      <c r="A293" s="3"/>
      <c r="B293" s="2"/>
      <c r="C293" s="2"/>
      <c r="D293" s="2"/>
      <c r="E293" s="2"/>
      <c r="F293" s="2"/>
      <c r="G293" s="2"/>
      <c r="H293" s="2"/>
      <c r="I293" s="2"/>
      <c r="J293" s="13"/>
    </row>
    <row r="294" spans="1:10" s="55" customFormat="1" ht="12.75">
      <c r="A294" s="2"/>
      <c r="B294" s="2" t="s">
        <v>228</v>
      </c>
      <c r="C294" s="2"/>
      <c r="D294" s="2"/>
      <c r="E294" s="2"/>
      <c r="F294" s="2"/>
      <c r="G294" s="2"/>
      <c r="H294" s="58">
        <v>69602</v>
      </c>
      <c r="I294" s="58">
        <v>69565</v>
      </c>
      <c r="J294" s="13"/>
    </row>
    <row r="295" spans="1:10" ht="4.5" customHeight="1">
      <c r="A295" s="3"/>
      <c r="B295" s="2"/>
      <c r="C295" s="2"/>
      <c r="D295" s="2"/>
      <c r="E295" s="2"/>
      <c r="F295" s="2"/>
      <c r="G295" s="2"/>
      <c r="H295" s="3"/>
      <c r="I295" s="2"/>
      <c r="J295" s="13"/>
    </row>
    <row r="296" spans="1:10" ht="13.5" thickBot="1">
      <c r="A296" s="3"/>
      <c r="B296" s="2" t="s">
        <v>229</v>
      </c>
      <c r="C296" s="2"/>
      <c r="D296" s="2"/>
      <c r="E296" s="2"/>
      <c r="F296" s="2"/>
      <c r="G296" s="2"/>
      <c r="H296" s="87">
        <f>H292/H294*100</f>
        <v>11.677825349846268</v>
      </c>
      <c r="I296" s="87">
        <f>I292/I294*100</f>
        <v>22.620570689283404</v>
      </c>
      <c r="J296" s="13"/>
    </row>
    <row r="297" spans="1:10" ht="13.5" thickTop="1">
      <c r="A297" s="3"/>
      <c r="B297" s="2"/>
      <c r="C297" s="2"/>
      <c r="D297" s="2"/>
      <c r="E297" s="2"/>
      <c r="F297" s="2"/>
      <c r="G297" s="2"/>
      <c r="H297" s="88"/>
      <c r="I297" s="2"/>
      <c r="J297" s="13"/>
    </row>
    <row r="298" spans="1:10" ht="12.75">
      <c r="A298" s="3"/>
      <c r="B298" s="2"/>
      <c r="C298" s="2"/>
      <c r="D298" s="2"/>
      <c r="E298" s="2"/>
      <c r="F298" s="2"/>
      <c r="G298" s="2"/>
      <c r="H298" s="88"/>
      <c r="I298" s="2"/>
      <c r="J298" s="13"/>
    </row>
    <row r="299" spans="1:10" ht="12.75">
      <c r="A299" s="3"/>
      <c r="B299" s="2"/>
      <c r="C299" s="2"/>
      <c r="D299" s="2"/>
      <c r="E299" s="2"/>
      <c r="F299" s="2"/>
      <c r="G299" s="2"/>
      <c r="H299" s="14" t="s">
        <v>40</v>
      </c>
      <c r="I299" s="14" t="s">
        <v>40</v>
      </c>
      <c r="J299" s="13"/>
    </row>
    <row r="300" spans="1:10" ht="12.75">
      <c r="A300" s="3"/>
      <c r="B300" s="2"/>
      <c r="C300" s="2"/>
      <c r="D300" s="2"/>
      <c r="E300" s="2"/>
      <c r="F300" s="2"/>
      <c r="G300" s="2"/>
      <c r="H300" s="14" t="s">
        <v>224</v>
      </c>
      <c r="I300" s="14" t="s">
        <v>225</v>
      </c>
      <c r="J300" s="13"/>
    </row>
    <row r="301" spans="1:10" ht="12.75">
      <c r="A301" s="3"/>
      <c r="B301" s="2"/>
      <c r="C301" s="2"/>
      <c r="D301" s="2"/>
      <c r="E301" s="2"/>
      <c r="F301" s="2"/>
      <c r="G301" s="2"/>
      <c r="H301" s="65">
        <v>38260</v>
      </c>
      <c r="I301" s="65">
        <v>38260</v>
      </c>
      <c r="J301" s="13"/>
    </row>
    <row r="302" spans="1:10" ht="12.75">
      <c r="A302" s="3"/>
      <c r="B302" s="3" t="s">
        <v>230</v>
      </c>
      <c r="C302" s="2"/>
      <c r="D302" s="2"/>
      <c r="E302" s="2"/>
      <c r="F302" s="2"/>
      <c r="G302" s="2"/>
      <c r="H302" s="3"/>
      <c r="I302" s="2"/>
      <c r="J302" s="13"/>
    </row>
    <row r="303" spans="1:10" ht="12.75">
      <c r="A303" s="3"/>
      <c r="B303" s="2" t="s">
        <v>227</v>
      </c>
      <c r="C303" s="2"/>
      <c r="D303" s="2"/>
      <c r="E303" s="2"/>
      <c r="F303" s="2"/>
      <c r="G303" s="2"/>
      <c r="H303" s="58">
        <f>H292</f>
        <v>8128</v>
      </c>
      <c r="I303" s="58">
        <f>I292</f>
        <v>15736</v>
      </c>
      <c r="J303" s="13"/>
    </row>
    <row r="304" spans="1:10" ht="5.25" customHeight="1">
      <c r="A304" s="2"/>
      <c r="B304" s="2"/>
      <c r="C304" s="2"/>
      <c r="D304" s="2"/>
      <c r="E304" s="2"/>
      <c r="F304" s="2"/>
      <c r="G304" s="2"/>
      <c r="H304" s="2"/>
      <c r="I304" s="2"/>
      <c r="J304" s="13"/>
    </row>
    <row r="305" spans="1:10" s="55" customFormat="1" ht="12.75">
      <c r="A305" s="2"/>
      <c r="B305" s="2" t="s">
        <v>228</v>
      </c>
      <c r="C305" s="2"/>
      <c r="D305" s="2"/>
      <c r="E305" s="2"/>
      <c r="F305" s="2"/>
      <c r="G305" s="2"/>
      <c r="H305" s="58">
        <f>H294</f>
        <v>69602</v>
      </c>
      <c r="I305" s="58">
        <f>I294</f>
        <v>69565</v>
      </c>
      <c r="J305" s="13"/>
    </row>
    <row r="306" spans="1:10" ht="6" customHeight="1">
      <c r="A306" s="2"/>
      <c r="B306" s="2"/>
      <c r="C306" s="2"/>
      <c r="D306" s="2"/>
      <c r="E306" s="2"/>
      <c r="F306" s="2"/>
      <c r="G306" s="2"/>
      <c r="H306" s="2"/>
      <c r="I306" s="2"/>
      <c r="J306" s="13"/>
    </row>
    <row r="307" spans="1:10" ht="12.75">
      <c r="A307" s="2"/>
      <c r="B307" s="2" t="s">
        <v>231</v>
      </c>
      <c r="C307" s="2"/>
      <c r="D307" s="2"/>
      <c r="E307" s="2"/>
      <c r="F307" s="2"/>
      <c r="G307" s="2"/>
      <c r="H307" s="89">
        <v>229</v>
      </c>
      <c r="I307" s="89">
        <v>243</v>
      </c>
      <c r="J307" s="13"/>
    </row>
    <row r="308" spans="1:10" ht="5.25" customHeight="1">
      <c r="A308" s="2"/>
      <c r="B308" s="2"/>
      <c r="C308" s="2"/>
      <c r="D308" s="2"/>
      <c r="E308" s="2"/>
      <c r="F308" s="2"/>
      <c r="G308" s="2"/>
      <c r="H308" s="2"/>
      <c r="I308" s="2"/>
      <c r="J308" s="13"/>
    </row>
    <row r="309" spans="1:10" ht="12.75">
      <c r="A309" s="2"/>
      <c r="B309" s="2" t="s">
        <v>232</v>
      </c>
      <c r="C309" s="2"/>
      <c r="D309" s="2"/>
      <c r="E309" s="2"/>
      <c r="F309" s="2"/>
      <c r="G309" s="2"/>
      <c r="H309" s="2"/>
      <c r="I309" s="2"/>
      <c r="J309" s="13"/>
    </row>
    <row r="310" spans="1:10" ht="13.5" thickBot="1">
      <c r="A310" s="2"/>
      <c r="B310" s="2" t="s">
        <v>233</v>
      </c>
      <c r="C310" s="2"/>
      <c r="D310" s="2"/>
      <c r="E310" s="2"/>
      <c r="F310" s="2"/>
      <c r="G310" s="2"/>
      <c r="H310" s="90">
        <f>SUM(H305:H309)</f>
        <v>69831</v>
      </c>
      <c r="I310" s="90">
        <f>SUM(I305:I309)</f>
        <v>69808</v>
      </c>
      <c r="J310" s="13"/>
    </row>
    <row r="311" spans="1:10" ht="7.5" customHeight="1" thickTop="1">
      <c r="A311" s="2"/>
      <c r="B311" s="2"/>
      <c r="C311" s="2"/>
      <c r="D311" s="2"/>
      <c r="E311" s="2"/>
      <c r="F311" s="2"/>
      <c r="G311" s="2"/>
      <c r="H311" s="2"/>
      <c r="I311" s="2"/>
      <c r="J311" s="13"/>
    </row>
    <row r="312" spans="1:10" ht="13.5" thickBot="1">
      <c r="A312" s="2"/>
      <c r="B312" s="2" t="s">
        <v>234</v>
      </c>
      <c r="C312" s="2"/>
      <c r="D312" s="2"/>
      <c r="E312" s="2"/>
      <c r="F312" s="2"/>
      <c r="G312" s="2"/>
      <c r="H312" s="87">
        <f>100*(H303/H310)</f>
        <v>11.639529721756812</v>
      </c>
      <c r="I312" s="87">
        <f>100*(I303/I310)</f>
        <v>22.541829016731608</v>
      </c>
      <c r="J312" s="13"/>
    </row>
    <row r="313" spans="1:10" ht="14.25" customHeight="1" thickTop="1">
      <c r="A313" s="2"/>
      <c r="B313" s="2"/>
      <c r="C313" s="2"/>
      <c r="D313" s="2"/>
      <c r="E313" s="2"/>
      <c r="F313" s="2"/>
      <c r="G313" s="2"/>
      <c r="H313" s="2"/>
      <c r="I313" s="2"/>
      <c r="J313" s="13"/>
    </row>
    <row r="314" spans="1:10" ht="12.75">
      <c r="A314" s="2"/>
      <c r="B314" s="2" t="s">
        <v>235</v>
      </c>
      <c r="C314" s="2"/>
      <c r="D314" s="2"/>
      <c r="E314" s="2"/>
      <c r="F314" s="2"/>
      <c r="G314" s="2"/>
      <c r="H314" s="2"/>
      <c r="I314" s="2"/>
      <c r="J314" s="13"/>
    </row>
    <row r="315" spans="1:10" ht="12.75">
      <c r="A315" s="2"/>
      <c r="B315" s="2" t="s">
        <v>236</v>
      </c>
      <c r="C315" s="2"/>
      <c r="D315" s="2"/>
      <c r="E315" s="2"/>
      <c r="F315" s="2"/>
      <c r="G315" s="2"/>
      <c r="H315" s="2"/>
      <c r="I315" s="2"/>
      <c r="J315" s="13"/>
    </row>
    <row r="316" spans="1:10" ht="12.75">
      <c r="A316" s="25"/>
      <c r="B316" s="120" t="s">
        <v>332</v>
      </c>
      <c r="C316" s="25"/>
      <c r="D316" s="25"/>
      <c r="E316" s="25"/>
      <c r="F316" s="25"/>
      <c r="G316" s="25"/>
      <c r="H316" s="25"/>
      <c r="I316" s="25"/>
      <c r="J316" s="30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5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5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5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5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5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5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5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5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5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5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5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5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5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5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5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5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5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5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5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5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5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5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5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5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5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5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5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5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5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5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5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5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5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5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5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5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5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5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5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5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5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5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5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5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5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5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5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5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5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5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5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5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5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5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5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5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5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5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5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5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5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5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5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5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5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5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5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5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5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5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5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5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5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5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5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5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5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5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5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5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5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5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5"/>
    </row>
    <row r="428" spans="1:10" ht="12.75">
      <c r="A428" s="2"/>
      <c r="B428" s="2"/>
      <c r="C428" s="12"/>
      <c r="D428" s="12"/>
      <c r="E428" s="12"/>
      <c r="F428" s="12"/>
      <c r="G428" s="2"/>
      <c r="H428" s="2"/>
      <c r="I428" s="2"/>
      <c r="J428" s="5"/>
    </row>
    <row r="429" spans="1:9" ht="12.75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2.75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2.75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2.75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2.75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2.75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2.75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2.7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2.7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2.7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2.7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2.7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2.75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2.75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2.75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2.75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2.75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2.7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2.7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2.7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2.7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2.7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2.7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2.7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2.7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2.7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2.7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2.7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2.7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2.7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2.7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2.7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2.7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2.7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2.7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2.7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2.7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2.7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2.7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2.7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2.7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2.75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2.75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2.75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2.75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2.75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2.75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2.75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2.75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2.75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2.75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2.75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2.75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2.75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2.75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2.75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2.75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2.75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2.75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2.75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2.75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2.75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2.75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2.75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2.75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2.75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2.75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2.75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2.75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2.75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2.75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2.75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2.75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2.75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2.75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2.75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2.75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2.75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2.75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2.75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2.75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2.75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2.75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2.75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2.75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2.75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2.75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2.75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2.75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2.75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2.75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2.75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2.75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2.75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2.75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2.75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2.75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2.75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2.75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2.75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2.75">
      <c r="A529" s="12"/>
      <c r="B529" s="12"/>
      <c r="G529" s="12"/>
      <c r="H529" s="12"/>
      <c r="I529" s="12"/>
    </row>
  </sheetData>
  <mergeCells count="8">
    <mergeCell ref="H233:I233"/>
    <mergeCell ref="H234:I234"/>
    <mergeCell ref="A1:I3"/>
    <mergeCell ref="G38:H38"/>
    <mergeCell ref="H172:I172"/>
    <mergeCell ref="H173:I173"/>
    <mergeCell ref="A4:I4"/>
    <mergeCell ref="A5:I5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MSPhotoEd.3" shapeId="2373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Asia File Products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Ee Hua</dc:creator>
  <cp:keywords/>
  <dc:description/>
  <cp:lastModifiedBy>MNC1</cp:lastModifiedBy>
  <cp:lastPrinted>2004-11-29T05:51:09Z</cp:lastPrinted>
  <dcterms:created xsi:type="dcterms:W3CDTF">2003-11-24T07:01:21Z</dcterms:created>
  <dcterms:modified xsi:type="dcterms:W3CDTF">2004-11-29T05:51:43Z</dcterms:modified>
  <cp:category/>
  <cp:version/>
  <cp:contentType/>
  <cp:contentStatus/>
</cp:coreProperties>
</file>